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0" yWindow="0" windowWidth="24240" windowHeight="12135"/>
  </bookViews>
  <sheets>
    <sheet name="Intake lijst" sheetId="4" r:id="rId1"/>
    <sheet name="Vitamines + Mineralen" sheetId="6" state="hidden" r:id="rId2"/>
    <sheet name="Behandelingen" sheetId="3" state="hidden" r:id="rId3"/>
    <sheet name="Uitleg intakeformulier" sheetId="8" state="hidden" r:id="rId4"/>
  </sheets>
  <externalReferences>
    <externalReference r:id="rId5"/>
  </externalReferences>
  <definedNames>
    <definedName name="_xlnm.Print_Area" localSheetId="2">Behandelingen!$A$1:$D$15</definedName>
    <definedName name="_xlnm.Print_Area" localSheetId="0">'Intake lijst'!$A$1:$F$266</definedName>
    <definedName name="_xlnm.Print_Area" localSheetId="1">'Vitamines + Mineralen'!$A$1:$F$74</definedName>
    <definedName name="DDoel">#REF!</definedName>
    <definedName name="DHoog">#REF!</definedName>
    <definedName name="GDoel">#REF!</definedName>
    <definedName name="GHoog">#REF!</definedName>
    <definedName name="GNormaal">#REF!</definedName>
    <definedName name="Scores">[1]Blad1!$D$146:$D$153</definedName>
    <definedName name="SDoel">#REF!</definedName>
    <definedName name="SHoog">#REF!</definedName>
  </definedNames>
  <calcPr calcId="145621"/>
</workbook>
</file>

<file path=xl/calcChain.xml><?xml version="1.0" encoding="utf-8"?>
<calcChain xmlns="http://schemas.openxmlformats.org/spreadsheetml/2006/main">
  <c r="A61" i="4" l="1"/>
  <c r="A6" i="3" s="1"/>
  <c r="A149" i="4" l="1"/>
  <c r="A15" i="3" s="1"/>
  <c r="A137" i="4"/>
  <c r="A14" i="3" s="1"/>
  <c r="A129" i="4"/>
  <c r="A13" i="3" s="1"/>
  <c r="A120" i="4"/>
  <c r="A12" i="3" s="1"/>
  <c r="A111" i="4"/>
  <c r="A11" i="3" s="1"/>
  <c r="A102" i="4"/>
  <c r="A10" i="3" s="1"/>
  <c r="A93" i="4"/>
  <c r="A9" i="3" s="1"/>
  <c r="A80" i="4"/>
  <c r="A8" i="3" s="1"/>
  <c r="A71" i="4"/>
  <c r="A7" i="3" s="1"/>
  <c r="A51" i="4" l="1"/>
  <c r="A5" i="3" s="1"/>
  <c r="A42" i="4" l="1"/>
  <c r="A4" i="3" s="1"/>
  <c r="A35" i="4"/>
  <c r="A3" i="3" s="1"/>
  <c r="A26" i="4"/>
  <c r="A2" i="3" s="1"/>
  <c r="C4" i="3" l="1"/>
</calcChain>
</file>

<file path=xl/sharedStrings.xml><?xml version="1.0" encoding="utf-8"?>
<sst xmlns="http://schemas.openxmlformats.org/spreadsheetml/2006/main" count="553" uniqueCount="254">
  <si>
    <t>Opmerkingen</t>
  </si>
  <si>
    <t>Kleur ontlasting lichtbruin of gelig</t>
  </si>
  <si>
    <t>Problemen met vet eten</t>
  </si>
  <si>
    <t>Heeft u last van jeuk</t>
  </si>
  <si>
    <t>Nooit</t>
  </si>
  <si>
    <t>Soms</t>
  </si>
  <si>
    <t xml:space="preserve">Vaak </t>
  </si>
  <si>
    <t>Regelmatig</t>
  </si>
  <si>
    <t>Problemen met verdragen van alcohol</t>
  </si>
  <si>
    <t>Na het eten last van uw buik (rechtsonder)</t>
  </si>
  <si>
    <t>Brandende of jeukende anus</t>
  </si>
  <si>
    <t>Last van winderigheid</t>
  </si>
  <si>
    <t>Beslagen tong of vlokkerige aanslag op tong</t>
  </si>
  <si>
    <t xml:space="preserve">Last van obstipatie </t>
  </si>
  <si>
    <t>Binnen uur na eten enorme aandrang tot poepen</t>
  </si>
  <si>
    <t>Vaak last van diaree</t>
  </si>
  <si>
    <t>Hartkloppingen</t>
  </si>
  <si>
    <t>Mager, ondanks enorme eetlust</t>
  </si>
  <si>
    <t>Innerlijke nervositeit; gejaagheid</t>
  </si>
  <si>
    <t>Hoge hartslag  tijdens rust</t>
  </si>
  <si>
    <t>Last van diarree</t>
  </si>
  <si>
    <t>Warme vochtige huid</t>
  </si>
  <si>
    <t>Bolle, bijna uitpuilende ogen</t>
  </si>
  <si>
    <t>Nee</t>
  </si>
  <si>
    <t>Ja</t>
  </si>
  <si>
    <t>Gewicht</t>
  </si>
  <si>
    <t>BMI</t>
  </si>
  <si>
    <t>Obstipatie</t>
  </si>
  <si>
    <t>Koude handen en voeten</t>
  </si>
  <si>
    <t>Droge huid</t>
  </si>
  <si>
    <t>Dunner wordende wenkbrauwen vooral aan de buitenkant</t>
  </si>
  <si>
    <t>Moeheid (met name ‘s ochtends, in loop van de dag beter)</t>
  </si>
  <si>
    <t>Traag in de manier van denken</t>
  </si>
  <si>
    <t xml:space="preserve">Moeite met afvallen /overgewicht </t>
  </si>
  <si>
    <t>Opgeladen en gespannen, maar moe</t>
  </si>
  <si>
    <t>Slaapproblemen</t>
  </si>
  <si>
    <t xml:space="preserve">Gevoel altijd bezig te zijn </t>
  </si>
  <si>
    <t>Kan slecht naar bed gaan 's avonds</t>
  </si>
  <si>
    <t>Heeft een kort lontje</t>
  </si>
  <si>
    <t>Meer moeite met herstellen dan vroeger</t>
  </si>
  <si>
    <t>Hunkering naar suiker</t>
  </si>
  <si>
    <t>Zin in zoute dingen</t>
  </si>
  <si>
    <t>Lage bloeddruk, ook bij plotseling opstaan</t>
  </si>
  <si>
    <t>Vatbaar voor virussen en langzaam herstel hiervan</t>
  </si>
  <si>
    <t>Vermoeidheid en sufheid</t>
  </si>
  <si>
    <t>Depressieve gevoelens voor de menstruatie</t>
  </si>
  <si>
    <t xml:space="preserve">Slecht geheugen </t>
  </si>
  <si>
    <t>Depressieve gevoelens</t>
  </si>
  <si>
    <t>Rimpels</t>
  </si>
  <si>
    <t>Nachtelijk transpireren of opvliegers</t>
  </si>
  <si>
    <t>Slaapproblemen (midden in nacht wakker worden)</t>
  </si>
  <si>
    <t>Laag libido</t>
  </si>
  <si>
    <t>Vaginale droogheid</t>
  </si>
  <si>
    <t>Zware, langdurige menstruatie</t>
  </si>
  <si>
    <t xml:space="preserve">Migraine </t>
  </si>
  <si>
    <t>Huilerig, soms zo maar</t>
  </si>
  <si>
    <t>Pijnlijke menstruatie of endiometriose</t>
  </si>
  <si>
    <t xml:space="preserve">PMS of stemmingswisselingen </t>
  </si>
  <si>
    <t>Pijnlijke of gevoelige borsten</t>
  </si>
  <si>
    <t>Last van acne</t>
  </si>
  <si>
    <t xml:space="preserve">Overmatige haargroei op armen of gezicht </t>
  </si>
  <si>
    <t>Dunner wordend hoofdhaar (mannelijke patroon)</t>
  </si>
  <si>
    <t>Erg prikkelbaar of snel boos reagerend</t>
  </si>
  <si>
    <t>Cysten in de eierstokken</t>
  </si>
  <si>
    <t>Verminderde vruchtbaarheid</t>
  </si>
  <si>
    <t>VROUWEN</t>
  </si>
  <si>
    <t>Verwijderde eierstokken en/of baarmoeder</t>
  </si>
  <si>
    <t>Neurotransmitters</t>
  </si>
  <si>
    <t>Niet in staat zijn om een maaltijd over te slaan (moeten eten)</t>
  </si>
  <si>
    <t>Makkelijk aankomen in gewicht, moelijk afvallen</t>
  </si>
  <si>
    <t>Moeite met concentreren</t>
  </si>
  <si>
    <t>Vaak moe na de maaltijd</t>
  </si>
  <si>
    <t>Drang naar zoetigheid of andere koolhydraten</t>
  </si>
  <si>
    <t xml:space="preserve">Overgewicht </t>
  </si>
  <si>
    <t xml:space="preserve">Sterk ruikende ontlasting </t>
  </si>
  <si>
    <t>Opgeblazen gevoel en winderigheid</t>
  </si>
  <si>
    <t>Zichtbare etensresten in ontlasting</t>
  </si>
  <si>
    <t>Vettige en drijvende ontlasting</t>
  </si>
  <si>
    <t xml:space="preserve">Last van zuurbranden </t>
  </si>
  <si>
    <t>Slechte adem</t>
  </si>
  <si>
    <t>Vaak last van huiduitslag of jeuk (kan plotseling ontstaan)</t>
  </si>
  <si>
    <t>Intolerantie voor lactose</t>
  </si>
  <si>
    <t xml:space="preserve">Intolerantie voor overige zaken </t>
  </si>
  <si>
    <t>Raakt makkelijk overprikkeld</t>
  </si>
  <si>
    <t>Heeft vaak een allergische reactie (opgezwollen ogen, roodheid, volgevoel in de holtes, lopende neus etc)</t>
  </si>
  <si>
    <t>Vaak niezen</t>
  </si>
  <si>
    <t>Last van eczeem of andere huidklachten</t>
  </si>
  <si>
    <t>Last van allergieën en/of intoleranties</t>
  </si>
  <si>
    <t>Wondjes genezen niet goed</t>
  </si>
  <si>
    <t>Last van pijnlijke gewrichten</t>
  </si>
  <si>
    <t xml:space="preserve">Heeft vaak koorts </t>
  </si>
  <si>
    <t>Moeilijk op gang komen na rust (startpijn)</t>
  </si>
  <si>
    <t>Pijn voornamelijk in knieen, schouders en heupen</t>
  </si>
  <si>
    <t>Stijfheid met opstaan in de ochtend</t>
  </si>
  <si>
    <t>Kan niet zonder pijnstillers om normaal te kunnen  functioneren</t>
  </si>
  <si>
    <t>Gewrichten zijn pijnlijk bij beweging met zwelling en roodheid</t>
  </si>
  <si>
    <t>Er zit vocht bij gewrichten</t>
  </si>
  <si>
    <t>Serotonine</t>
  </si>
  <si>
    <t>GABA</t>
  </si>
  <si>
    <t>Dopamine</t>
  </si>
  <si>
    <t>Acetylcholine</t>
  </si>
  <si>
    <t>Start-stijfheid (bijv. bij opstaan)</t>
  </si>
  <si>
    <t>Energietekort en motivatiegebrek (apathie)</t>
  </si>
  <si>
    <t>Depressiviteit omdat dingen niet lukken</t>
  </si>
  <si>
    <t>Verminderd overzicht en planningsvermogen</t>
  </si>
  <si>
    <t>Depressief voelen (nergens zin in hebben)</t>
  </si>
  <si>
    <t>Slaapproblemen  (voornamelijk inslapen)</t>
  </si>
  <si>
    <t>Last van obstipatie</t>
  </si>
  <si>
    <t>Overbezorgd  en angstig zijn</t>
  </si>
  <si>
    <t>Last van hoofdpijn/migraine</t>
  </si>
  <si>
    <t>Is erg stress- en prikkelgevoelig</t>
  </si>
  <si>
    <t>Ik slaap veel</t>
  </si>
  <si>
    <t>Last van wisselende stemmingen</t>
  </si>
  <si>
    <t xml:space="preserve">Ik ben erg vergeetachtig </t>
  </si>
  <si>
    <t>Kan niet écht ontspannen</t>
  </si>
  <si>
    <t>Ik ben een trage denker</t>
  </si>
  <si>
    <t>Heeft verminderde spieraanspanning</t>
  </si>
  <si>
    <t>Heeft behoefte aan vet eten</t>
  </si>
  <si>
    <t>Trek in chocola</t>
  </si>
  <si>
    <t>Witte vlekjes op de nagels</t>
  </si>
  <si>
    <t>Blauw oogwit (sclera)</t>
  </si>
  <si>
    <t>Magnesium</t>
  </si>
  <si>
    <t xml:space="preserve">Slecht helende wonden </t>
  </si>
  <si>
    <t>Zink</t>
  </si>
  <si>
    <t>Verkoudheden die blijven terugkeren</t>
  </si>
  <si>
    <t>Ijzer</t>
  </si>
  <si>
    <t>Futloze vermoeidheid</t>
  </si>
  <si>
    <t>Bleke huid</t>
  </si>
  <si>
    <t>Laag HB</t>
  </si>
  <si>
    <t>Intolerantie voor E621</t>
  </si>
  <si>
    <t>Last van zweetvoeten</t>
  </si>
  <si>
    <t>Last van verkrampte spieren ook in rust</t>
  </si>
  <si>
    <t>Last van hoofdpijn of migraine</t>
  </si>
  <si>
    <t>Last van een trillend ooglid?</t>
  </si>
  <si>
    <t>Weinig energie om dingen te ondernemen</t>
  </si>
  <si>
    <t xml:space="preserve">Last van hoofdpijn </t>
  </si>
  <si>
    <t>Niet happy voelen</t>
  </si>
  <si>
    <t>Moeilijk dingen kunnen onthouden</t>
  </si>
  <si>
    <t>Vitamine B1</t>
  </si>
  <si>
    <t>Ontstekingen in de mond(hoeken)</t>
  </si>
  <si>
    <t>Problemen met de slijmvliezen</t>
  </si>
  <si>
    <t xml:space="preserve">Brandende voeten </t>
  </si>
  <si>
    <t>Ontstekingen op de huid</t>
  </si>
  <si>
    <t>Vitamine B2</t>
  </si>
  <si>
    <t>Vitamine B3</t>
  </si>
  <si>
    <t>Vitamine B5</t>
  </si>
  <si>
    <t>Vitamine B6</t>
  </si>
  <si>
    <t>Dromen niet kunnen herinneren</t>
  </si>
  <si>
    <t>Vitamine B12</t>
  </si>
  <si>
    <t xml:space="preserve">Last van tintelingen </t>
  </si>
  <si>
    <t>Slecht tegen fel licht kunnen</t>
  </si>
  <si>
    <t>Vitamine A</t>
  </si>
  <si>
    <t>Last van nachtblindheid</t>
  </si>
  <si>
    <t>Vitamine C</t>
  </si>
  <si>
    <t>Makkelijk blauwe plekken krijgen</t>
  </si>
  <si>
    <t>Spontaan een bloedneus krijgen</t>
  </si>
  <si>
    <t>Verminderde weerstand (alle virussen oppikken)</t>
  </si>
  <si>
    <t>Vitamine D</t>
  </si>
  <si>
    <t>Last van bloedend tandvlees</t>
  </si>
  <si>
    <t>Slecht genezende wondjes</t>
  </si>
  <si>
    <t>Vermoeidheid</t>
  </si>
  <si>
    <t>Problemen met concentreren</t>
  </si>
  <si>
    <t>Last van spierkrampen</t>
  </si>
  <si>
    <t xml:space="preserve">Last van een ontstoken of dikke tong </t>
  </si>
  <si>
    <t>Last van spierpijn of gewrichtspijn ook zonder inspanning</t>
  </si>
  <si>
    <t>Tekort aan energie, lusteloosheid</t>
  </si>
  <si>
    <t>Last van hyperventilatie bij stresssituaties</t>
  </si>
  <si>
    <t>Vitamine K</t>
  </si>
  <si>
    <t>Wondjes bloeden lang (slechte stolling)</t>
  </si>
  <si>
    <t>Snel last van blauwe plekken</t>
  </si>
  <si>
    <t>Diagnose huisarts:</t>
  </si>
  <si>
    <t>Intake formulier</t>
  </si>
  <si>
    <t>Heeft u last van hoge bloeddruk</t>
  </si>
  <si>
    <t>Intolerantie voor gluten</t>
  </si>
  <si>
    <t>Vaak moeten plassen en drinken</t>
  </si>
  <si>
    <t>Klachten</t>
  </si>
  <si>
    <t>behandeling klik hier</t>
  </si>
  <si>
    <t>behandeling artritis</t>
  </si>
  <si>
    <t>behandeling fibromyalgie</t>
  </si>
  <si>
    <t>behandeling lekkende darm</t>
  </si>
  <si>
    <t>behandeling PMS</t>
  </si>
  <si>
    <t>behandeling PDS</t>
  </si>
  <si>
    <t>behandeling overgewicht</t>
  </si>
  <si>
    <t>behandelingen</t>
  </si>
  <si>
    <t>behandeling parasieten</t>
  </si>
  <si>
    <t>behandeling brandend maagzuur</t>
  </si>
  <si>
    <t xml:space="preserve"> </t>
  </si>
  <si>
    <t>Maag snel van streek (vooral bij gekruid eten)</t>
  </si>
  <si>
    <t>Gebrek aan energie vooral van 14.00-17.00</t>
  </si>
  <si>
    <t>Slapeloosheid of slecht doorslapen (m.n. van 01.00-04.00)</t>
  </si>
  <si>
    <t>U heeft snel blauwe plekken</t>
  </si>
  <si>
    <t>Snelle gewichtstoename met name rond heupen en billen</t>
  </si>
  <si>
    <t xml:space="preserve">Trillerig indien u niet op tijd eet </t>
  </si>
  <si>
    <t xml:space="preserve">Heeft u meer vet op uw buik dan op andere plekken </t>
  </si>
  <si>
    <t>Doet werk waarbij u veel moet staan of fysiek zware arbeid</t>
  </si>
  <si>
    <t>Last van instabiele bloedsuikers (zie 13)</t>
  </si>
  <si>
    <t>Zachte ontlasting (van brijig tot waterig)</t>
  </si>
  <si>
    <t>Gebruikt u cafeïne om energie te krijgen</t>
  </si>
  <si>
    <t>Slechte ontlasting (waterig of brijig)</t>
  </si>
  <si>
    <t>U bent inherent onrustig</t>
  </si>
  <si>
    <t>U hoort en ziet alles wat om u heen gebeurd</t>
  </si>
  <si>
    <t>Geen rem hebben in de dingen die u doet</t>
  </si>
  <si>
    <t>Ik heb de neiging tot verslavingen</t>
  </si>
  <si>
    <t>Hollen of stilstaan (of heel druk of niets doen)</t>
  </si>
  <si>
    <t>Problemen met leren en/ of dyslectie</t>
  </si>
  <si>
    <t>Mineralen en vitamines</t>
  </si>
  <si>
    <t>Verminderde smaak; dingen 'vies vinden smaken'</t>
  </si>
  <si>
    <t>Voelt u zich vaak gestresst of niet happy</t>
  </si>
  <si>
    <t>Laat u vaak dingen uit uw handen vallen (onhandig)</t>
  </si>
  <si>
    <t>Problemen met uw geheugen</t>
  </si>
  <si>
    <t>Last van aderverkalking</t>
  </si>
  <si>
    <t>behandeling slaapproblemen</t>
  </si>
  <si>
    <t>behandeling angsten</t>
  </si>
  <si>
    <t>behandeling migraine</t>
  </si>
  <si>
    <t>Voor u heeft u het anamneseformulier van de Ortho Health Foundation. Op dit tabblad</t>
  </si>
  <si>
    <t>vindt u alle informatie die u nodig heeft om te kunnen werken met dit formulier.</t>
  </si>
  <si>
    <t>Tabblad Intake lijst</t>
  </si>
  <si>
    <t xml:space="preserve">Beste cursist van de Ortho Health Foundation, </t>
  </si>
  <si>
    <t>In cel G4 staat een komma (,) geplaatst, zodra u deze komma verwijderd dan</t>
  </si>
  <si>
    <t>verdwijnen de kopjes van enkele onderdelen in het intakeformulier. Dit zou ervoor</t>
  </si>
  <si>
    <t xml:space="preserve">kunnen zorgen dat uw cliënt niet (on)bewust andere antwoorden geeft. Plaatst u de </t>
  </si>
  <si>
    <t xml:space="preserve">komma weer terug, dan verschijnen de kopjes weer. </t>
  </si>
  <si>
    <t xml:space="preserve">Het staat u natuurlijk vrij om eventuele aanvullingen te doen of zaken te verwijderen, </t>
  </si>
  <si>
    <t xml:space="preserve">die niet van belang zijn voor uw behandelingen. </t>
  </si>
  <si>
    <t>In dit tabblad vindt u een compleet anamneseformulier. De cliënt kan door middel van</t>
  </si>
  <si>
    <t>bijvoorbeeld kruisjes aangeven of en in hoeverre een stelling op hem of haar van</t>
  </si>
  <si>
    <t xml:space="preserve">toepassing is. Ook is er ruimte voor eventuele opmerkingen. </t>
  </si>
  <si>
    <t>Tabblad Vitamines + Mineralen</t>
  </si>
  <si>
    <t>Indien het wenselijk is om enkel informatie te vergaren over de status van het vitamine-</t>
  </si>
  <si>
    <t>en mineralengehalte, dan kunt u ervoor kiezen om alleen dit tabblad naar uw cliënt te</t>
  </si>
  <si>
    <t xml:space="preserve">sturen. </t>
  </si>
  <si>
    <t>Tabblad Behandelingen</t>
  </si>
  <si>
    <t xml:space="preserve">Onder "Klachten" kunt u eenvoudig zoeken naar de kopjes die vermeld staan in de </t>
  </si>
  <si>
    <t>Intake lijst. Mocht uw cliënt dus vaak last hebben van een bepaalde klacht dan kunt u</t>
  </si>
  <si>
    <t>op dit tabblad enkele passende behandelingen vinden. Met een klik op de link gaat u</t>
  </si>
  <si>
    <t>automatisch naar de bijbehorende pagina op de website van de Ortho Health</t>
  </si>
  <si>
    <t xml:space="preserve">Foundation. </t>
  </si>
  <si>
    <t>U kunt dit bestand het beste meerdere keren opslaan op uw PC. U kunt eenmaal enkel</t>
  </si>
  <si>
    <t xml:space="preserve">het tabblad Intake lijst of Vitamines + Mineralen laten staan en de overige tabbladen </t>
  </si>
  <si>
    <t xml:space="preserve">verwijderen. Deze kunt u dan gebruiken om digitaal naar uw cliënt te sturen, zodat deze </t>
  </si>
  <si>
    <t xml:space="preserve">de uitleg en behandelingen niet ziet. </t>
  </si>
  <si>
    <t xml:space="preserve">Naam: </t>
  </si>
  <si>
    <t xml:space="preserve">Datum </t>
  </si>
  <si>
    <t xml:space="preserve">Postcode: </t>
  </si>
  <si>
    <t xml:space="preserve">Woonplaats: </t>
  </si>
  <si>
    <t xml:space="preserve">Geboortedatum: </t>
  </si>
  <si>
    <t>Actuele klachten:</t>
  </si>
  <si>
    <t xml:space="preserve">Voedingspatroon: </t>
  </si>
  <si>
    <t xml:space="preserve">Bewegingspatroon: </t>
  </si>
  <si>
    <t xml:space="preserve">Supplementen gebruik: </t>
  </si>
  <si>
    <t xml:space="preserve">Adres: </t>
  </si>
  <si>
    <t>Lengte</t>
  </si>
  <si>
    <t>taille omvang</t>
  </si>
  <si>
    <t xml:space="preserve">Medicijngebruik: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</si>
</sst>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color theme="3"/>
      <name val="Century Gothic"/>
      <family val="2"/>
      <scheme val="minor"/>
    </font>
    <font>
      <b/>
      <sz val="22.5"/>
      <color theme="3"/>
      <name val="Century Gothic"/>
      <family val="2"/>
      <scheme val="major"/>
    </font>
    <font>
      <sz val="10"/>
      <color theme="3"/>
      <name val="Century Gothic"/>
      <family val="2"/>
      <scheme val="minor"/>
    </font>
    <font>
      <b/>
      <sz val="10"/>
      <color theme="3"/>
      <name val="Century Gothic"/>
      <family val="2"/>
      <scheme val="major"/>
    </font>
    <font>
      <sz val="10"/>
      <color theme="3" tint="0.39994506668294322"/>
      <name val="Century Gothic"/>
      <family val="2"/>
      <scheme val="minor"/>
    </font>
    <font>
      <sz val="9"/>
      <color theme="3" tint="0.39991454817346722"/>
      <name val="Century Gothic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3"/>
      <name val="Calibri"/>
      <family val="2"/>
    </font>
    <font>
      <b/>
      <sz val="26"/>
      <color theme="1"/>
      <name val="Calibri"/>
      <family val="2"/>
    </font>
    <font>
      <b/>
      <sz val="10"/>
      <color theme="3"/>
      <name val="Century Gothic"/>
      <family val="2"/>
      <scheme val="minor"/>
    </font>
    <font>
      <u/>
      <sz val="10"/>
      <color theme="10"/>
      <name val="Century Gothic"/>
      <family val="2"/>
      <scheme val="minor"/>
    </font>
    <font>
      <i/>
      <sz val="10"/>
      <color theme="3"/>
      <name val="Century Gothic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theme="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3" borderId="0">
      <alignment vertical="center"/>
    </xf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3" fillId="3" borderId="0" applyNumberFormat="0" applyFill="0" applyBorder="0" applyAlignment="0" applyProtection="0">
      <alignment vertical="center"/>
    </xf>
  </cellStyleXfs>
  <cellXfs count="117">
    <xf numFmtId="0" fontId="0" fillId="3" borderId="0" xfId="0">
      <alignment vertical="center"/>
    </xf>
    <xf numFmtId="0" fontId="7" fillId="3" borderId="0" xfId="0" applyFont="1">
      <alignment vertical="center"/>
    </xf>
    <xf numFmtId="0" fontId="7" fillId="3" borderId="7" xfId="0" applyFont="1" applyBorder="1">
      <alignment vertical="center"/>
    </xf>
    <xf numFmtId="0" fontId="7" fillId="3" borderId="11" xfId="0" applyFont="1" applyBorder="1">
      <alignment vertical="center"/>
    </xf>
    <xf numFmtId="0" fontId="7" fillId="2" borderId="0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3" borderId="9" xfId="0" applyFont="1" applyBorder="1">
      <alignment vertical="center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 indent="1"/>
    </xf>
    <xf numFmtId="0" fontId="7" fillId="8" borderId="0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indent="1"/>
    </xf>
    <xf numFmtId="0" fontId="7" fillId="8" borderId="0" xfId="0" applyFont="1" applyFill="1">
      <alignment vertical="center"/>
    </xf>
    <xf numFmtId="0" fontId="7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7" borderId="0" xfId="6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center"/>
    </xf>
    <xf numFmtId="0" fontId="8" fillId="3" borderId="0" xfId="0" applyFont="1">
      <alignment vertical="center"/>
    </xf>
    <xf numFmtId="0" fontId="8" fillId="6" borderId="1" xfId="0" applyFont="1" applyFill="1" applyBorder="1">
      <alignment vertical="center"/>
    </xf>
    <xf numFmtId="0" fontId="7" fillId="3" borderId="0" xfId="0" applyFont="1" applyBorder="1">
      <alignment vertical="center"/>
    </xf>
    <xf numFmtId="0" fontId="7" fillId="8" borderId="0" xfId="0" applyFont="1" applyFill="1" applyAlignment="1">
      <alignment vertical="center" readingOrder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indent="1"/>
    </xf>
    <xf numFmtId="0" fontId="8" fillId="6" borderId="8" xfId="0" applyFont="1" applyFill="1" applyBorder="1">
      <alignment vertical="center"/>
    </xf>
    <xf numFmtId="0" fontId="7" fillId="8" borderId="10" xfId="0" applyFont="1" applyFill="1" applyBorder="1">
      <alignment vertical="center"/>
    </xf>
    <xf numFmtId="0" fontId="8" fillId="4" borderId="12" xfId="0" applyFont="1" applyFill="1" applyBorder="1" applyAlignment="1">
      <alignment horizontal="left" indent="1"/>
    </xf>
    <xf numFmtId="0" fontId="7" fillId="2" borderId="12" xfId="0" applyFont="1" applyFill="1" applyBorder="1" applyAlignment="1">
      <alignment horizontal="left" vertical="center" indent="1"/>
    </xf>
    <xf numFmtId="0" fontId="8" fillId="2" borderId="12" xfId="0" applyFont="1" applyFill="1" applyBorder="1" applyAlignment="1">
      <alignment horizontal="left" indent="1"/>
    </xf>
    <xf numFmtId="0" fontId="7" fillId="3" borderId="10" xfId="0" applyFont="1" applyBorder="1">
      <alignment vertical="center"/>
    </xf>
    <xf numFmtId="0" fontId="7" fillId="2" borderId="11" xfId="0" applyFont="1" applyFill="1" applyBorder="1" applyAlignment="1">
      <alignment horizontal="left" vertical="center" indent="1"/>
    </xf>
    <xf numFmtId="0" fontId="7" fillId="7" borderId="10" xfId="6" applyFont="1" applyFill="1" applyBorder="1" applyAlignment="1">
      <alignment vertical="top"/>
    </xf>
    <xf numFmtId="0" fontId="7" fillId="8" borderId="13" xfId="0" applyFont="1" applyFill="1" applyBorder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1"/>
    </xf>
    <xf numFmtId="0" fontId="7" fillId="8" borderId="0" xfId="0" applyFont="1" applyFill="1" applyBorder="1">
      <alignment vertical="center"/>
    </xf>
    <xf numFmtId="0" fontId="7" fillId="8" borderId="0" xfId="0" applyFont="1" applyFill="1" applyBorder="1" applyAlignment="1">
      <alignment vertical="center" wrapText="1"/>
    </xf>
    <xf numFmtId="0" fontId="7" fillId="5" borderId="1" xfId="6" applyFont="1" applyFill="1" applyBorder="1"/>
    <xf numFmtId="0" fontId="7" fillId="8" borderId="0" xfId="0" applyFont="1" applyFill="1" applyAlignment="1">
      <alignment horizontal="left" vertical="center" readingOrder="1"/>
    </xf>
    <xf numFmtId="0" fontId="9" fillId="7" borderId="0" xfId="6" applyFont="1" applyFill="1" applyBorder="1" applyAlignment="1">
      <alignment vertical="top"/>
    </xf>
    <xf numFmtId="0" fontId="6" fillId="7" borderId="0" xfId="6" applyFont="1" applyFill="1" applyBorder="1"/>
    <xf numFmtId="0" fontId="10" fillId="3" borderId="0" xfId="0" applyFont="1">
      <alignment vertical="center"/>
    </xf>
    <xf numFmtId="0" fontId="11" fillId="3" borderId="0" xfId="0" applyFont="1">
      <alignment vertical="center"/>
    </xf>
    <xf numFmtId="0" fontId="8" fillId="5" borderId="19" xfId="6" applyNumberFormat="1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top"/>
    </xf>
    <xf numFmtId="14" fontId="7" fillId="3" borderId="0" xfId="1" applyNumberFormat="1" applyFont="1" applyBorder="1" applyAlignment="1">
      <alignment horizontal="left" wrapText="1"/>
    </xf>
    <xf numFmtId="0" fontId="7" fillId="2" borderId="7" xfId="0" applyFont="1" applyFill="1" applyBorder="1">
      <alignment vertical="center"/>
    </xf>
    <xf numFmtId="0" fontId="7" fillId="2" borderId="0" xfId="1" applyFont="1" applyFill="1" applyBorder="1" applyAlignment="1">
      <alignment vertical="top" wrapText="1"/>
    </xf>
    <xf numFmtId="14" fontId="7" fillId="2" borderId="14" xfId="1" applyNumberFormat="1" applyFont="1" applyFill="1" applyBorder="1" applyAlignment="1">
      <alignment horizontal="left" wrapText="1"/>
    </xf>
    <xf numFmtId="14" fontId="7" fillId="2" borderId="7" xfId="0" applyNumberFormat="1" applyFont="1" applyFill="1" applyBorder="1">
      <alignment vertical="center"/>
    </xf>
    <xf numFmtId="0" fontId="0" fillId="2" borderId="0" xfId="0" applyFill="1">
      <alignment vertical="center"/>
    </xf>
    <xf numFmtId="0" fontId="7" fillId="2" borderId="11" xfId="0" applyFont="1" applyFill="1" applyBorder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7" xfId="0" applyFont="1" applyFill="1" applyBorder="1">
      <alignment vertical="center"/>
    </xf>
    <xf numFmtId="0" fontId="7" fillId="2" borderId="0" xfId="2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8" fillId="2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left" indent="1"/>
    </xf>
    <xf numFmtId="0" fontId="8" fillId="3" borderId="22" xfId="0" applyFont="1" applyBorder="1">
      <alignment vertical="center"/>
    </xf>
    <xf numFmtId="0" fontId="7" fillId="2" borderId="6" xfId="0" applyFont="1" applyFill="1" applyBorder="1">
      <alignment vertical="center"/>
    </xf>
    <xf numFmtId="0" fontId="7" fillId="2" borderId="10" xfId="1" applyFont="1" applyFill="1" applyBorder="1" applyAlignment="1">
      <alignment vertical="top" wrapText="1"/>
    </xf>
    <xf numFmtId="14" fontId="7" fillId="2" borderId="13" xfId="1" applyNumberFormat="1" applyFont="1" applyFill="1" applyBorder="1" applyAlignment="1">
      <alignment horizontal="left" wrapText="1"/>
    </xf>
    <xf numFmtId="14" fontId="7" fillId="2" borderId="6" xfId="1" applyNumberFormat="1" applyFont="1" applyFill="1" applyBorder="1" applyAlignment="1">
      <alignment horizontal="left" wrapText="1"/>
    </xf>
    <xf numFmtId="14" fontId="7" fillId="2" borderId="7" xfId="1" applyNumberFormat="1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>
      <alignment vertical="center"/>
    </xf>
    <xf numFmtId="14" fontId="7" fillId="2" borderId="10" xfId="1" applyNumberFormat="1" applyFont="1" applyFill="1" applyBorder="1" applyAlignment="1">
      <alignment horizontal="left" wrapText="1"/>
    </xf>
    <xf numFmtId="14" fontId="7" fillId="2" borderId="0" xfId="1" applyNumberFormat="1" applyFont="1" applyFill="1" applyBorder="1" applyAlignment="1">
      <alignment horizontal="left" wrapText="1"/>
    </xf>
    <xf numFmtId="0" fontId="7" fillId="2" borderId="2" xfId="1" applyFont="1" applyFill="1" applyBorder="1" applyAlignment="1">
      <alignment horizontal="left" vertical="top" wrapText="1"/>
    </xf>
    <xf numFmtId="0" fontId="7" fillId="2" borderId="2" xfId="1" applyFont="1" applyFill="1" applyBorder="1" applyAlignment="1">
      <alignment vertical="top" wrapText="1"/>
    </xf>
    <xf numFmtId="0" fontId="7" fillId="2" borderId="5" xfId="1" applyFont="1" applyFill="1" applyBorder="1" applyAlignment="1">
      <alignment horizontal="left" vertical="top" wrapText="1"/>
    </xf>
    <xf numFmtId="0" fontId="7" fillId="2" borderId="5" xfId="1" applyFont="1" applyFill="1" applyBorder="1" applyAlignment="1">
      <alignment vertical="top" wrapText="1"/>
    </xf>
    <xf numFmtId="0" fontId="7" fillId="2" borderId="2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3" borderId="23" xfId="0" applyFont="1" applyBorder="1">
      <alignment vertical="center"/>
    </xf>
    <xf numFmtId="0" fontId="0" fillId="3" borderId="0" xfId="0" applyBorder="1">
      <alignment vertical="center"/>
    </xf>
    <xf numFmtId="0" fontId="7" fillId="2" borderId="0" xfId="1" applyFont="1" applyFill="1" applyBorder="1" applyAlignment="1">
      <alignment horizontal="left" vertical="top" wrapText="1"/>
    </xf>
    <xf numFmtId="14" fontId="7" fillId="3" borderId="23" xfId="1" applyNumberFormat="1" applyFont="1" applyBorder="1" applyAlignment="1">
      <alignment horizontal="left" wrapText="1"/>
    </xf>
    <xf numFmtId="0" fontId="8" fillId="3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top"/>
    </xf>
    <xf numFmtId="0" fontId="7" fillId="2" borderId="13" xfId="1" applyFont="1" applyFill="1" applyBorder="1" applyAlignment="1">
      <alignment horizontal="left" vertical="top" wrapText="1"/>
    </xf>
    <xf numFmtId="0" fontId="7" fillId="2" borderId="14" xfId="1" applyFont="1" applyFill="1" applyBorder="1" applyAlignment="1">
      <alignment horizontal="left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24" xfId="1" applyFont="1" applyFill="1" applyBorder="1" applyAlignment="1">
      <alignment vertical="top" wrapText="1"/>
    </xf>
    <xf numFmtId="0" fontId="7" fillId="2" borderId="25" xfId="1" applyFont="1" applyFill="1" applyBorder="1" applyAlignment="1">
      <alignment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vertical="top" wrapText="1"/>
    </xf>
    <xf numFmtId="0" fontId="7" fillId="2" borderId="0" xfId="2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8" fillId="5" borderId="28" xfId="6" applyNumberFormat="1" applyFont="1" applyFill="1" applyBorder="1" applyAlignment="1">
      <alignment vertical="top"/>
    </xf>
    <xf numFmtId="0" fontId="7" fillId="7" borderId="18" xfId="6" applyNumberFormat="1" applyFont="1" applyFill="1" applyBorder="1" applyAlignment="1">
      <alignment vertical="top"/>
    </xf>
    <xf numFmtId="0" fontId="7" fillId="7" borderId="4" xfId="6" applyNumberFormat="1" applyFont="1" applyFill="1" applyBorder="1" applyAlignment="1">
      <alignment vertical="top"/>
    </xf>
    <xf numFmtId="0" fontId="7" fillId="3" borderId="0" xfId="0" applyFont="1" applyFill="1" applyBorder="1" applyAlignment="1">
      <alignment vertical="center" wrapText="1"/>
    </xf>
    <xf numFmtId="0" fontId="7" fillId="2" borderId="1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9" fillId="9" borderId="0" xfId="6" applyFont="1" applyFill="1" applyBorder="1" applyAlignment="1">
      <alignment vertical="top"/>
    </xf>
    <xf numFmtId="0" fontId="8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 indent="1"/>
    </xf>
    <xf numFmtId="0" fontId="6" fillId="9" borderId="0" xfId="6" applyFont="1" applyFill="1" applyBorder="1"/>
    <xf numFmtId="0" fontId="10" fillId="3" borderId="0" xfId="0" applyFont="1" applyFill="1">
      <alignment vertical="center"/>
    </xf>
    <xf numFmtId="0" fontId="7" fillId="2" borderId="6" xfId="1" applyFont="1" applyFill="1" applyBorder="1" applyAlignment="1">
      <alignment horizontal="left" vertical="top" wrapText="1"/>
    </xf>
    <xf numFmtId="0" fontId="7" fillId="2" borderId="29" xfId="1" applyFont="1" applyFill="1" applyBorder="1" applyAlignment="1">
      <alignment horizontal="left" vertical="top" wrapText="1"/>
    </xf>
    <xf numFmtId="0" fontId="7" fillId="2" borderId="27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7" fillId="2" borderId="27" xfId="1" applyFont="1" applyFill="1" applyBorder="1" applyAlignment="1">
      <alignment horizontal="left" vertical="top" wrapText="1"/>
    </xf>
    <xf numFmtId="0" fontId="1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13" fillId="2" borderId="1" xfId="7" applyFill="1" applyBorder="1">
      <alignment vertical="center"/>
    </xf>
    <xf numFmtId="0" fontId="0" fillId="2" borderId="3" xfId="0" applyFill="1" applyBorder="1">
      <alignment vertical="center"/>
    </xf>
    <xf numFmtId="0" fontId="14" fillId="3" borderId="0" xfId="0" applyFont="1">
      <alignment vertical="center"/>
    </xf>
    <xf numFmtId="0" fontId="7" fillId="2" borderId="14" xfId="0" applyFont="1" applyFill="1" applyBorder="1" applyAlignment="1">
      <alignment horizontal="left" vertical="center"/>
    </xf>
  </cellXfs>
  <cellStyles count="8">
    <cellStyle name="Excel Built-in Normal" xfId="6"/>
    <cellStyle name="Hyperlink" xfId="7" builtinId="8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Standaard" xfId="0" builtinId="0" customBuiltin="1"/>
    <cellStyle name="Titel" xfId="1" builtinId="15" customBuiltin="1"/>
  </cellStyles>
  <dxfs count="179"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b/>
        <i val="0"/>
        <color theme="3"/>
      </font>
    </dxf>
    <dxf>
      <font>
        <b/>
        <i val="0"/>
        <color theme="3"/>
      </font>
      <border>
        <top/>
      </border>
    </dxf>
    <dxf>
      <fill>
        <patternFill patternType="solid">
          <bgColor theme="2"/>
        </patternFill>
      </fill>
      <border>
        <top/>
        <bottom style="thin">
          <color theme="0" tint="-0.14996795556505021"/>
        </bottom>
        <horizontal style="thin">
          <color theme="0" tint="-0.14996795556505021"/>
        </horizontal>
      </border>
    </dxf>
  </dxfs>
  <tableStyles count="1" defaultTableStyle="Blood Pressure &amp; Glucose Tracker" defaultPivotStyle="PivotStyleLight15">
    <tableStyle name="Blood Pressure &amp; Glucose Tracker" pivot="0" count="3">
      <tableStyleElement type="wholeTable" dxfId="178"/>
      <tableStyleElement type="headerRow" dxfId="177"/>
      <tableStyleElement type="totalRow" dxfId="176"/>
    </tableStyle>
  </tableStyles>
  <colors>
    <mruColors>
      <color rgb="FFB7EEA8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d/AppData/Roaming/Microsoft/Excel/intakelijst%20kenmerken%20en%20vitale%20stoffen%20anouk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>
        <row r="146">
          <cell r="D146" t="str">
            <v>?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 t="str">
            <v>1+</v>
          </cell>
        </row>
        <row r="150">
          <cell r="D150">
            <v>2</v>
          </cell>
        </row>
        <row r="151">
          <cell r="D151" t="str">
            <v>2+</v>
          </cell>
        </row>
        <row r="152">
          <cell r="D152">
            <v>3</v>
          </cell>
        </row>
        <row r="153">
          <cell r="D153" t="str">
            <v>3+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Blood Pressure &amp; Glucose">
      <a:dk1>
        <a:sysClr val="windowText" lastClr="000000"/>
      </a:dk1>
      <a:lt1>
        <a:sysClr val="window" lastClr="FFFFFF"/>
      </a:lt1>
      <a:dk2>
        <a:srgbClr val="4A4A62"/>
      </a:dk2>
      <a:lt2>
        <a:srgbClr val="F2F2F2"/>
      </a:lt2>
      <a:accent1>
        <a:srgbClr val="32A7CB"/>
      </a:accent1>
      <a:accent2>
        <a:srgbClr val="FBAD16"/>
      </a:accent2>
      <a:accent3>
        <a:srgbClr val="A9142D"/>
      </a:accent3>
      <a:accent4>
        <a:srgbClr val="4BAA44"/>
      </a:accent4>
      <a:accent5>
        <a:srgbClr val="EC711F"/>
      </a:accent5>
      <a:accent6>
        <a:srgbClr val="97669D"/>
      </a:accent6>
      <a:hlink>
        <a:srgbClr val="00AFDB"/>
      </a:hlink>
      <a:folHlink>
        <a:srgbClr val="97669D"/>
      </a:folHlink>
    </a:clrScheme>
    <a:fontScheme name="Blood Pressure &amp; Glucose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sohf.nl/aandoening/immuniteit" TargetMode="External"/><Relationship Id="rId13" Type="http://schemas.openxmlformats.org/officeDocument/2006/relationships/hyperlink" Target="http://sohf.nl/nieuws/vrouwenklachten" TargetMode="External"/><Relationship Id="rId18" Type="http://schemas.openxmlformats.org/officeDocument/2006/relationships/hyperlink" Target="http://sohf.nl/aandoening/slaapstoornissen" TargetMode="External"/><Relationship Id="rId26" Type="http://schemas.openxmlformats.org/officeDocument/2006/relationships/hyperlink" Target="http://sohf.nl/aandoening/brandend-maagzuur" TargetMode="External"/><Relationship Id="rId3" Type="http://schemas.openxmlformats.org/officeDocument/2006/relationships/hyperlink" Target="http://sohf.nl/aandoening/darmreiniging-herstel" TargetMode="External"/><Relationship Id="rId21" Type="http://schemas.openxmlformats.org/officeDocument/2006/relationships/hyperlink" Target="http://sohf.nl/aandoening/prikkelbaar-darmsyndroom" TargetMode="External"/><Relationship Id="rId7" Type="http://schemas.openxmlformats.org/officeDocument/2006/relationships/hyperlink" Target="http://sohf.nl/nieuws/vrouwenklachten" TargetMode="External"/><Relationship Id="rId12" Type="http://schemas.openxmlformats.org/officeDocument/2006/relationships/hyperlink" Target="http://sohf.nl/nieuws/vrouwenklachten" TargetMode="External"/><Relationship Id="rId17" Type="http://schemas.openxmlformats.org/officeDocument/2006/relationships/hyperlink" Target="http://sohf.nl/aandoening/lekkende-darm-syndroom" TargetMode="External"/><Relationship Id="rId25" Type="http://schemas.openxmlformats.org/officeDocument/2006/relationships/hyperlink" Target="http://sohf.nl/aandoening/angst" TargetMode="External"/><Relationship Id="rId2" Type="http://schemas.openxmlformats.org/officeDocument/2006/relationships/hyperlink" Target="http://sohf.nl/aandoening/detoxificatie" TargetMode="External"/><Relationship Id="rId16" Type="http://schemas.openxmlformats.org/officeDocument/2006/relationships/hyperlink" Target="http://sohf.nl/aandoening/fibromyalgie" TargetMode="External"/><Relationship Id="rId20" Type="http://schemas.openxmlformats.org/officeDocument/2006/relationships/hyperlink" Target="http://sohf.nl/aandoening/migraine" TargetMode="External"/><Relationship Id="rId1" Type="http://schemas.openxmlformats.org/officeDocument/2006/relationships/hyperlink" Target="http://sohf.nl/aandoening/spijsverteringsproblemen" TargetMode="External"/><Relationship Id="rId6" Type="http://schemas.openxmlformats.org/officeDocument/2006/relationships/hyperlink" Target="http://sohf.nl/nieuws/stress-burn-out" TargetMode="External"/><Relationship Id="rId11" Type="http://schemas.openxmlformats.org/officeDocument/2006/relationships/hyperlink" Target="http://sohf.nl/nieuws/metabool-syndroom" TargetMode="External"/><Relationship Id="rId24" Type="http://schemas.openxmlformats.org/officeDocument/2006/relationships/hyperlink" Target="http://sohf.nl/aandoening/parasitaire-darminfectie" TargetMode="External"/><Relationship Id="rId5" Type="http://schemas.openxmlformats.org/officeDocument/2006/relationships/hyperlink" Target="http://sohf.nl/nieuws/stress-burn-out" TargetMode="External"/><Relationship Id="rId15" Type="http://schemas.openxmlformats.org/officeDocument/2006/relationships/hyperlink" Target="http://sohf.nl/aandoening/artritis" TargetMode="External"/><Relationship Id="rId23" Type="http://schemas.openxmlformats.org/officeDocument/2006/relationships/hyperlink" Target="http://sohf.nl/aandoening/lekkende-darm-syndroom" TargetMode="External"/><Relationship Id="rId10" Type="http://schemas.openxmlformats.org/officeDocument/2006/relationships/hyperlink" Target="http://sohf.nl/nieuws/schildklierproblemen" TargetMode="External"/><Relationship Id="rId19" Type="http://schemas.openxmlformats.org/officeDocument/2006/relationships/hyperlink" Target="http://sohf.nl/aandoening/pre-menstrueel-syndroom" TargetMode="External"/><Relationship Id="rId4" Type="http://schemas.openxmlformats.org/officeDocument/2006/relationships/hyperlink" Target="http://sohf.nl/aandoening/hypothyreo%C3%AFdie" TargetMode="External"/><Relationship Id="rId9" Type="http://schemas.openxmlformats.org/officeDocument/2006/relationships/hyperlink" Target="http://sohf.nl/nieuws/glutenintolerantie" TargetMode="External"/><Relationship Id="rId14" Type="http://schemas.openxmlformats.org/officeDocument/2006/relationships/hyperlink" Target="http://sohf.nl/nieuws/spieren-gewrichten" TargetMode="External"/><Relationship Id="rId22" Type="http://schemas.openxmlformats.org/officeDocument/2006/relationships/hyperlink" Target="http://sohf.nl/aandoening/obesitas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266"/>
  <sheetViews>
    <sheetView tabSelected="1" topLeftCell="A136" workbookViewId="0">
      <selection activeCell="J14" sqref="J14"/>
    </sheetView>
  </sheetViews>
  <sheetFormatPr defaultRowHeight="13.5" x14ac:dyDescent="0.25"/>
  <cols>
    <col min="1" max="1" width="57.140625" customWidth="1"/>
    <col min="2" max="3" width="9.28515625" customWidth="1"/>
    <col min="4" max="4" width="11" bestFit="1" customWidth="1"/>
    <col min="5" max="5" width="9.28515625" customWidth="1"/>
    <col min="6" max="6" width="25.5703125" customWidth="1"/>
  </cols>
  <sheetData>
    <row r="1" spans="1:11" ht="33.75" x14ac:dyDescent="0.25">
      <c r="A1" s="44" t="s">
        <v>171</v>
      </c>
      <c r="B1" s="44"/>
    </row>
    <row r="3" spans="1:11" ht="14.25" thickBot="1" x14ac:dyDescent="0.3">
      <c r="G3" s="79"/>
    </row>
    <row r="4" spans="1:11" ht="15" x14ac:dyDescent="0.25">
      <c r="A4" s="63" t="s">
        <v>241</v>
      </c>
      <c r="B4" s="49"/>
      <c r="C4" s="49" t="s">
        <v>242</v>
      </c>
      <c r="D4" s="49"/>
      <c r="E4" s="52"/>
      <c r="F4" s="69"/>
      <c r="G4" s="31"/>
      <c r="K4" s="79"/>
    </row>
    <row r="5" spans="1:11" ht="15" x14ac:dyDescent="0.25">
      <c r="A5" s="64" t="s">
        <v>250</v>
      </c>
      <c r="B5" s="50"/>
      <c r="C5" s="91" t="s">
        <v>25</v>
      </c>
      <c r="D5" s="57"/>
      <c r="E5" s="59"/>
      <c r="F5" s="54"/>
      <c r="G5" s="1"/>
    </row>
    <row r="6" spans="1:11" ht="15" x14ac:dyDescent="0.25">
      <c r="A6" s="64" t="s">
        <v>243</v>
      </c>
      <c r="B6" s="50"/>
      <c r="C6" s="92" t="s">
        <v>251</v>
      </c>
      <c r="D6" s="18"/>
      <c r="E6" s="59"/>
      <c r="F6" s="54"/>
      <c r="G6" s="1"/>
    </row>
    <row r="7" spans="1:11" ht="15" x14ac:dyDescent="0.25">
      <c r="A7" s="64" t="s">
        <v>244</v>
      </c>
      <c r="B7" s="50"/>
      <c r="C7" s="92" t="s">
        <v>26</v>
      </c>
      <c r="D7" s="58"/>
      <c r="E7" s="59"/>
      <c r="F7" s="54"/>
      <c r="G7" s="1"/>
    </row>
    <row r="8" spans="1:11" ht="15.75" thickBot="1" x14ac:dyDescent="0.3">
      <c r="A8" s="65" t="s">
        <v>245</v>
      </c>
      <c r="B8" s="51"/>
      <c r="C8" s="116" t="s">
        <v>252</v>
      </c>
      <c r="D8" s="55"/>
      <c r="E8" s="5"/>
      <c r="F8" s="56"/>
      <c r="G8" s="1"/>
    </row>
    <row r="9" spans="1:11" ht="15.75" thickBot="1" x14ac:dyDescent="0.3">
      <c r="A9" s="48"/>
      <c r="B9" s="48"/>
      <c r="C9" s="46"/>
      <c r="D9" s="46"/>
      <c r="E9" s="47"/>
      <c r="F9" s="78"/>
      <c r="G9" s="1"/>
    </row>
    <row r="10" spans="1:11" ht="15" x14ac:dyDescent="0.25">
      <c r="A10" s="66" t="s">
        <v>246</v>
      </c>
      <c r="B10" s="67"/>
      <c r="C10" s="68"/>
      <c r="D10" s="68"/>
      <c r="E10" s="6"/>
      <c r="F10" s="69"/>
      <c r="G10" s="1"/>
    </row>
    <row r="11" spans="1:11" ht="15" x14ac:dyDescent="0.25">
      <c r="A11" s="70"/>
      <c r="B11" s="71"/>
      <c r="C11" s="18"/>
      <c r="D11" s="18"/>
      <c r="E11" s="4"/>
      <c r="F11" s="54"/>
      <c r="G11" s="1"/>
    </row>
    <row r="12" spans="1:11" ht="15" x14ac:dyDescent="0.25">
      <c r="A12" s="70"/>
      <c r="B12" s="71"/>
      <c r="C12" s="18"/>
      <c r="D12" s="18"/>
      <c r="E12" s="4"/>
      <c r="F12" s="54"/>
      <c r="G12" s="1"/>
    </row>
    <row r="13" spans="1:11" ht="15.75" thickBot="1" x14ac:dyDescent="0.3">
      <c r="A13" s="65"/>
      <c r="B13" s="51"/>
      <c r="C13" s="55"/>
      <c r="D13" s="55"/>
      <c r="E13" s="5"/>
      <c r="F13" s="56"/>
      <c r="G13" s="1"/>
    </row>
    <row r="14" spans="1:11" ht="15.75" thickBot="1" x14ac:dyDescent="0.3">
      <c r="A14" s="81"/>
      <c r="B14" s="81"/>
      <c r="C14" s="82"/>
      <c r="D14" s="82"/>
      <c r="E14" s="83"/>
      <c r="F14" s="78"/>
      <c r="G14" s="1"/>
    </row>
    <row r="15" spans="1:11" ht="15" x14ac:dyDescent="0.25">
      <c r="A15" s="106" t="s">
        <v>170</v>
      </c>
      <c r="B15" s="80"/>
      <c r="C15" s="50"/>
      <c r="D15" s="50"/>
      <c r="E15" s="50"/>
      <c r="F15" s="90"/>
      <c r="G15" s="1"/>
    </row>
    <row r="16" spans="1:11" ht="15" x14ac:dyDescent="0.25">
      <c r="A16" s="107"/>
      <c r="B16" s="74"/>
      <c r="C16" s="75"/>
      <c r="D16" s="75"/>
      <c r="E16" s="75"/>
      <c r="F16" s="87"/>
      <c r="G16" s="1"/>
      <c r="K16" t="s">
        <v>186</v>
      </c>
    </row>
    <row r="17" spans="1:7" ht="15" x14ac:dyDescent="0.25">
      <c r="A17" s="108" t="s">
        <v>247</v>
      </c>
      <c r="B17" s="76"/>
      <c r="C17" s="73"/>
      <c r="D17" s="73"/>
      <c r="E17" s="73"/>
      <c r="F17" s="88"/>
      <c r="G17" s="1"/>
    </row>
    <row r="18" spans="1:7" ht="15" x14ac:dyDescent="0.25">
      <c r="A18" s="109"/>
      <c r="B18" s="77"/>
      <c r="C18" s="75"/>
      <c r="D18" s="75"/>
      <c r="E18" s="75"/>
      <c r="F18" s="87"/>
      <c r="G18" s="1"/>
    </row>
    <row r="19" spans="1:7" ht="15" x14ac:dyDescent="0.25">
      <c r="A19" s="108" t="s">
        <v>248</v>
      </c>
      <c r="B19" s="76"/>
      <c r="C19" s="73"/>
      <c r="D19" s="73"/>
      <c r="E19" s="73"/>
      <c r="F19" s="88"/>
      <c r="G19" s="1"/>
    </row>
    <row r="20" spans="1:7" ht="15" x14ac:dyDescent="0.25">
      <c r="A20" s="109"/>
      <c r="B20" s="77"/>
      <c r="C20" s="75"/>
      <c r="D20" s="75"/>
      <c r="E20" s="75"/>
      <c r="F20" s="87"/>
      <c r="G20" s="1"/>
    </row>
    <row r="21" spans="1:7" ht="15" x14ac:dyDescent="0.25">
      <c r="A21" s="110" t="s">
        <v>253</v>
      </c>
      <c r="B21" s="72"/>
      <c r="C21" s="73"/>
      <c r="D21" s="73"/>
      <c r="E21" s="73"/>
      <c r="F21" s="88"/>
      <c r="G21" s="1"/>
    </row>
    <row r="22" spans="1:7" ht="15" x14ac:dyDescent="0.25">
      <c r="A22" s="107"/>
      <c r="B22" s="74"/>
      <c r="C22" s="75"/>
      <c r="D22" s="75"/>
      <c r="E22" s="75"/>
      <c r="F22" s="87"/>
      <c r="G22" s="1"/>
    </row>
    <row r="23" spans="1:7" ht="15" x14ac:dyDescent="0.25">
      <c r="A23" s="110" t="s">
        <v>249</v>
      </c>
      <c r="B23" s="72"/>
      <c r="C23" s="73"/>
      <c r="D23" s="73"/>
      <c r="E23" s="73"/>
      <c r="F23" s="88"/>
      <c r="G23" s="1"/>
    </row>
    <row r="24" spans="1:7" ht="15.75" thickBot="1" x14ac:dyDescent="0.3">
      <c r="A24" s="84"/>
      <c r="B24" s="85"/>
      <c r="C24" s="86"/>
      <c r="D24" s="86"/>
      <c r="E24" s="86"/>
      <c r="F24" s="89"/>
      <c r="G24" s="1"/>
    </row>
    <row r="26" spans="1:7" ht="19.5" customHeight="1" x14ac:dyDescent="0.25">
      <c r="A26" s="45" t="str">
        <f>"1"&amp;IF(ISBLANK(G4),""," Spijsverteringsproblemen")</f>
        <v>1</v>
      </c>
      <c r="B26" s="8" t="s">
        <v>4</v>
      </c>
      <c r="C26" s="8" t="s">
        <v>5</v>
      </c>
      <c r="D26" s="9" t="s">
        <v>7</v>
      </c>
      <c r="E26" s="9" t="s">
        <v>6</v>
      </c>
      <c r="F26" s="10" t="s">
        <v>0</v>
      </c>
    </row>
    <row r="27" spans="1:7" ht="19.5" customHeight="1" x14ac:dyDescent="0.25">
      <c r="A27" s="11" t="s">
        <v>77</v>
      </c>
      <c r="B27" s="12"/>
      <c r="C27" s="12"/>
      <c r="D27" s="12"/>
      <c r="E27" s="12"/>
      <c r="F27" s="13"/>
    </row>
    <row r="28" spans="1:7" ht="19.5" customHeight="1" x14ac:dyDescent="0.25">
      <c r="A28" s="11" t="s">
        <v>75</v>
      </c>
      <c r="B28" s="12"/>
      <c r="C28" s="12"/>
      <c r="D28" s="12"/>
      <c r="E28" s="12"/>
      <c r="F28" s="13"/>
    </row>
    <row r="29" spans="1:7" ht="19.5" customHeight="1" x14ac:dyDescent="0.25">
      <c r="A29" s="11" t="s">
        <v>76</v>
      </c>
      <c r="B29" s="12"/>
      <c r="C29" s="12"/>
      <c r="D29" s="12"/>
      <c r="E29" s="12"/>
      <c r="F29" s="13"/>
    </row>
    <row r="30" spans="1:7" ht="19.5" customHeight="1" x14ac:dyDescent="0.25">
      <c r="A30" s="14" t="s">
        <v>74</v>
      </c>
      <c r="B30" s="12"/>
      <c r="C30" s="12"/>
      <c r="D30" s="12"/>
      <c r="E30" s="12"/>
      <c r="F30" s="13"/>
    </row>
    <row r="31" spans="1:7" ht="19.5" customHeight="1" x14ac:dyDescent="0.25">
      <c r="A31" s="14" t="s">
        <v>187</v>
      </c>
      <c r="B31" s="12"/>
      <c r="C31" s="12"/>
      <c r="D31" s="12"/>
      <c r="E31" s="12"/>
      <c r="F31" s="13"/>
    </row>
    <row r="32" spans="1:7" ht="19.5" customHeight="1" x14ac:dyDescent="0.25">
      <c r="A32" s="14" t="s">
        <v>78</v>
      </c>
      <c r="B32" s="12"/>
      <c r="C32" s="12"/>
      <c r="D32" s="12"/>
      <c r="E32" s="12"/>
      <c r="F32" s="13"/>
    </row>
    <row r="33" spans="1:6" ht="19.5" customHeight="1" x14ac:dyDescent="0.25">
      <c r="A33" s="14" t="s">
        <v>79</v>
      </c>
      <c r="B33" s="12"/>
      <c r="C33" s="12"/>
      <c r="D33" s="12"/>
      <c r="E33" s="12"/>
      <c r="F33" s="13"/>
    </row>
    <row r="34" spans="1:6" ht="19.5" customHeight="1" x14ac:dyDescent="0.25"/>
    <row r="35" spans="1:6" ht="19.5" customHeight="1" x14ac:dyDescent="0.25">
      <c r="A35" s="45" t="str">
        <f>"2"&amp;IF(ISBLANK(G4),""," Leverproblemen")</f>
        <v>2</v>
      </c>
      <c r="B35" s="8" t="s">
        <v>4</v>
      </c>
      <c r="C35" s="8" t="s">
        <v>5</v>
      </c>
      <c r="D35" s="9" t="s">
        <v>7</v>
      </c>
      <c r="E35" s="9" t="s">
        <v>6</v>
      </c>
      <c r="F35" s="61" t="s">
        <v>0</v>
      </c>
    </row>
    <row r="36" spans="1:6" ht="19.5" customHeight="1" x14ac:dyDescent="0.25">
      <c r="A36" s="11" t="s">
        <v>2</v>
      </c>
      <c r="B36" s="23"/>
      <c r="C36" s="23"/>
      <c r="D36" s="24"/>
      <c r="E36" s="60"/>
      <c r="F36" s="13"/>
    </row>
    <row r="37" spans="1:6" ht="19.5" customHeight="1" x14ac:dyDescent="0.25">
      <c r="A37" s="11" t="s">
        <v>1</v>
      </c>
      <c r="B37" s="23"/>
      <c r="C37" s="23"/>
      <c r="D37" s="24"/>
      <c r="E37" s="60"/>
      <c r="F37" s="13"/>
    </row>
    <row r="38" spans="1:6" ht="19.5" customHeight="1" x14ac:dyDescent="0.25">
      <c r="A38" s="11" t="s">
        <v>8</v>
      </c>
      <c r="B38" s="23"/>
      <c r="C38" s="23"/>
      <c r="D38" s="24"/>
      <c r="E38" s="60"/>
      <c r="F38" s="13"/>
    </row>
    <row r="39" spans="1:6" ht="19.5" customHeight="1" x14ac:dyDescent="0.25">
      <c r="A39" s="11" t="s">
        <v>3</v>
      </c>
      <c r="B39" s="23"/>
      <c r="C39" s="23"/>
      <c r="D39" s="24"/>
      <c r="E39" s="60"/>
      <c r="F39" s="13"/>
    </row>
    <row r="40" spans="1:6" ht="19.5" customHeight="1" x14ac:dyDescent="0.25">
      <c r="A40" s="11" t="s">
        <v>9</v>
      </c>
      <c r="B40" s="23"/>
      <c r="C40" s="23"/>
      <c r="D40" s="24"/>
      <c r="E40" s="60"/>
      <c r="F40" s="13"/>
    </row>
    <row r="41" spans="1:6" ht="19.5" customHeight="1" x14ac:dyDescent="0.25"/>
    <row r="42" spans="1:6" ht="19.5" customHeight="1" x14ac:dyDescent="0.25">
      <c r="A42" s="94" t="str">
        <f>"3"&amp;IF(ISBLANK(G4),""," Darmen")</f>
        <v>3</v>
      </c>
      <c r="B42" s="8" t="s">
        <v>4</v>
      </c>
      <c r="C42" s="8" t="s">
        <v>5</v>
      </c>
      <c r="D42" s="9" t="s">
        <v>7</v>
      </c>
      <c r="E42" s="9" t="s">
        <v>6</v>
      </c>
    </row>
    <row r="43" spans="1:6" ht="19.5" customHeight="1" x14ac:dyDescent="0.25">
      <c r="A43" s="96" t="s">
        <v>12</v>
      </c>
      <c r="B43" s="93"/>
      <c r="C43" s="12"/>
      <c r="D43" s="12"/>
      <c r="E43" s="12"/>
    </row>
    <row r="44" spans="1:6" ht="19.5" customHeight="1" x14ac:dyDescent="0.25">
      <c r="A44" s="96" t="s">
        <v>11</v>
      </c>
      <c r="B44" s="93"/>
      <c r="C44" s="12"/>
      <c r="D44" s="12"/>
      <c r="E44" s="12"/>
    </row>
    <row r="45" spans="1:6" ht="19.5" customHeight="1" x14ac:dyDescent="0.25">
      <c r="A45" s="96" t="s">
        <v>196</v>
      </c>
      <c r="B45" s="93"/>
      <c r="C45" s="12"/>
      <c r="D45" s="12"/>
      <c r="E45" s="12"/>
    </row>
    <row r="46" spans="1:6" ht="19.5" customHeight="1" x14ac:dyDescent="0.25">
      <c r="A46" s="96" t="s">
        <v>13</v>
      </c>
      <c r="B46" s="93"/>
      <c r="C46" s="12"/>
      <c r="D46" s="12"/>
      <c r="E46" s="12"/>
    </row>
    <row r="47" spans="1:6" ht="19.5" customHeight="1" x14ac:dyDescent="0.25">
      <c r="A47" s="96" t="s">
        <v>10</v>
      </c>
      <c r="B47" s="93"/>
      <c r="C47" s="12"/>
      <c r="D47" s="12"/>
      <c r="E47" s="12"/>
    </row>
    <row r="48" spans="1:6" ht="19.5" customHeight="1" x14ac:dyDescent="0.25">
      <c r="A48" s="96" t="s">
        <v>14</v>
      </c>
      <c r="B48" s="93"/>
      <c r="C48" s="12"/>
      <c r="D48" s="12"/>
      <c r="E48" s="12"/>
    </row>
    <row r="49" spans="1:6" ht="19.5" customHeight="1" x14ac:dyDescent="0.25">
      <c r="A49" s="95" t="s">
        <v>15</v>
      </c>
      <c r="B49" s="12"/>
      <c r="C49" s="12"/>
      <c r="D49" s="12"/>
      <c r="E49" s="12"/>
    </row>
    <row r="50" spans="1:6" ht="19.5" customHeight="1" x14ac:dyDescent="0.25"/>
    <row r="51" spans="1:6" ht="19.5" customHeight="1" x14ac:dyDescent="0.25">
      <c r="A51" s="45" t="str">
        <f>"4"&amp;IF(ISBLANK(G4),""," Schildklier hyper")</f>
        <v>4</v>
      </c>
      <c r="B51" s="20" t="s">
        <v>24</v>
      </c>
      <c r="C51" s="20" t="s">
        <v>23</v>
      </c>
    </row>
    <row r="52" spans="1:6" ht="19.5" customHeight="1" x14ac:dyDescent="0.25">
      <c r="A52" s="17" t="s">
        <v>17</v>
      </c>
      <c r="B52" s="98"/>
      <c r="C52" s="98"/>
    </row>
    <row r="53" spans="1:6" ht="19.5" customHeight="1" x14ac:dyDescent="0.25">
      <c r="A53" s="17" t="s">
        <v>22</v>
      </c>
      <c r="B53" s="98"/>
      <c r="C53" s="98"/>
    </row>
    <row r="54" spans="1:6" ht="19.5" customHeight="1" x14ac:dyDescent="0.25">
      <c r="A54" s="17"/>
      <c r="B54" s="8" t="s">
        <v>4</v>
      </c>
      <c r="C54" s="8" t="s">
        <v>5</v>
      </c>
      <c r="D54" s="9" t="s">
        <v>7</v>
      </c>
      <c r="E54" s="9" t="s">
        <v>6</v>
      </c>
      <c r="F54" s="10" t="s">
        <v>0</v>
      </c>
    </row>
    <row r="55" spans="1:6" ht="19.5" customHeight="1" x14ac:dyDescent="0.25">
      <c r="A55" s="17" t="s">
        <v>21</v>
      </c>
      <c r="B55" s="12"/>
      <c r="C55" s="12"/>
      <c r="D55" s="12"/>
      <c r="E55" s="12"/>
      <c r="F55" s="13"/>
    </row>
    <row r="56" spans="1:6" ht="19.5" customHeight="1" x14ac:dyDescent="0.25">
      <c r="A56" s="17" t="s">
        <v>18</v>
      </c>
      <c r="B56" s="12"/>
      <c r="C56" s="12"/>
      <c r="D56" s="12"/>
      <c r="E56" s="12"/>
      <c r="F56" s="13"/>
    </row>
    <row r="57" spans="1:6" ht="19.5" customHeight="1" x14ac:dyDescent="0.25">
      <c r="A57" s="17" t="s">
        <v>20</v>
      </c>
      <c r="B57" s="12"/>
      <c r="C57" s="12"/>
      <c r="D57" s="12"/>
      <c r="E57" s="12"/>
      <c r="F57" s="13"/>
    </row>
    <row r="58" spans="1:6" ht="19.5" customHeight="1" x14ac:dyDescent="0.25">
      <c r="A58" s="17" t="s">
        <v>19</v>
      </c>
      <c r="B58" s="12"/>
      <c r="C58" s="12"/>
      <c r="D58" s="12"/>
      <c r="E58" s="12"/>
      <c r="F58" s="13"/>
    </row>
    <row r="59" spans="1:6" ht="19.5" customHeight="1" x14ac:dyDescent="0.25">
      <c r="A59" s="17" t="s">
        <v>16</v>
      </c>
      <c r="B59" s="12"/>
      <c r="C59" s="12"/>
      <c r="D59" s="12"/>
      <c r="E59" s="12"/>
      <c r="F59" s="13"/>
    </row>
    <row r="60" spans="1:6" ht="19.5" customHeight="1" x14ac:dyDescent="0.25"/>
    <row r="61" spans="1:6" ht="19.5" customHeight="1" x14ac:dyDescent="0.25">
      <c r="A61" s="45" t="str">
        <f>"5"&amp;IF(ISBLANK(G4),""," Schildklier hypo")</f>
        <v>5</v>
      </c>
      <c r="B61" s="20" t="s">
        <v>24</v>
      </c>
      <c r="C61" s="20" t="s">
        <v>23</v>
      </c>
    </row>
    <row r="62" spans="1:6" ht="19.5" customHeight="1" x14ac:dyDescent="0.25">
      <c r="A62" s="22" t="s">
        <v>33</v>
      </c>
      <c r="B62" s="98"/>
      <c r="C62" s="98"/>
    </row>
    <row r="63" spans="1:6" ht="19.5" customHeight="1" x14ac:dyDescent="0.25">
      <c r="A63" s="22"/>
      <c r="B63" s="8" t="s">
        <v>4</v>
      </c>
      <c r="C63" s="8" t="s">
        <v>5</v>
      </c>
      <c r="D63" s="9" t="s">
        <v>7</v>
      </c>
      <c r="E63" s="9" t="s">
        <v>6</v>
      </c>
      <c r="F63" s="10" t="s">
        <v>0</v>
      </c>
    </row>
    <row r="64" spans="1:6" ht="19.5" customHeight="1" x14ac:dyDescent="0.25">
      <c r="A64" s="22" t="s">
        <v>31</v>
      </c>
      <c r="B64" s="12"/>
      <c r="C64" s="12"/>
      <c r="D64" s="12"/>
      <c r="E64" s="12"/>
      <c r="F64" s="13"/>
    </row>
    <row r="65" spans="1:6" ht="19.5" customHeight="1" x14ac:dyDescent="0.25">
      <c r="A65" s="22" t="s">
        <v>28</v>
      </c>
      <c r="B65" s="12"/>
      <c r="C65" s="12"/>
      <c r="D65" s="12"/>
      <c r="E65" s="12"/>
      <c r="F65" s="13"/>
    </row>
    <row r="66" spans="1:6" ht="19.5" customHeight="1" x14ac:dyDescent="0.25">
      <c r="A66" s="22" t="s">
        <v>30</v>
      </c>
      <c r="B66" s="12"/>
      <c r="C66" s="12"/>
      <c r="D66" s="12"/>
      <c r="E66" s="12"/>
      <c r="F66" s="13"/>
    </row>
    <row r="67" spans="1:6" ht="19.5" customHeight="1" x14ac:dyDescent="0.25">
      <c r="A67" s="22" t="s">
        <v>29</v>
      </c>
      <c r="B67" s="12"/>
      <c r="C67" s="12"/>
      <c r="D67" s="12"/>
      <c r="E67" s="12"/>
      <c r="F67" s="13"/>
    </row>
    <row r="68" spans="1:6" ht="19.5" customHeight="1" x14ac:dyDescent="0.25">
      <c r="A68" s="22" t="s">
        <v>27</v>
      </c>
      <c r="B68" s="23"/>
      <c r="C68" s="23"/>
      <c r="D68" s="24"/>
      <c r="E68" s="24"/>
      <c r="F68" s="25"/>
    </row>
    <row r="69" spans="1:6" ht="19.5" customHeight="1" x14ac:dyDescent="0.25">
      <c r="A69" s="22" t="s">
        <v>32</v>
      </c>
      <c r="B69" s="12"/>
      <c r="C69" s="12"/>
      <c r="D69" s="12"/>
      <c r="E69" s="12"/>
      <c r="F69" s="13"/>
    </row>
    <row r="70" spans="1:6" ht="19.5" customHeight="1" x14ac:dyDescent="0.25"/>
    <row r="71" spans="1:6" ht="19.5" customHeight="1" x14ac:dyDescent="0.25">
      <c r="A71" s="45" t="str">
        <f>"6"&amp;IF(ISBLANK(G4),""," Cortisol hoog")</f>
        <v>6</v>
      </c>
      <c r="B71" s="8" t="s">
        <v>4</v>
      </c>
      <c r="C71" s="8" t="s">
        <v>5</v>
      </c>
      <c r="D71" s="9" t="s">
        <v>7</v>
      </c>
      <c r="E71" s="9" t="s">
        <v>6</v>
      </c>
      <c r="F71" s="10" t="s">
        <v>0</v>
      </c>
    </row>
    <row r="72" spans="1:6" ht="19.5" customHeight="1" x14ac:dyDescent="0.25">
      <c r="A72" s="22" t="s">
        <v>36</v>
      </c>
      <c r="B72" s="12"/>
      <c r="C72" s="12"/>
      <c r="D72" s="12"/>
      <c r="E72" s="12"/>
      <c r="F72" s="13"/>
    </row>
    <row r="73" spans="1:6" ht="19.5" customHeight="1" x14ac:dyDescent="0.25">
      <c r="A73" s="22" t="s">
        <v>34</v>
      </c>
      <c r="B73" s="12"/>
      <c r="C73" s="12"/>
      <c r="D73" s="12"/>
      <c r="E73" s="12"/>
      <c r="F73" s="13"/>
    </row>
    <row r="74" spans="1:6" ht="19.5" customHeight="1" x14ac:dyDescent="0.25">
      <c r="A74" s="22" t="s">
        <v>35</v>
      </c>
      <c r="B74" s="12"/>
      <c r="C74" s="12"/>
      <c r="D74" s="12"/>
      <c r="E74" s="12"/>
      <c r="F74" s="13"/>
    </row>
    <row r="75" spans="1:6" ht="19.5" customHeight="1" x14ac:dyDescent="0.25">
      <c r="A75" s="14" t="s">
        <v>37</v>
      </c>
      <c r="B75" s="12"/>
      <c r="C75" s="12"/>
      <c r="D75" s="12"/>
      <c r="E75" s="12"/>
      <c r="F75" s="13"/>
    </row>
    <row r="76" spans="1:6" ht="19.5" customHeight="1" x14ac:dyDescent="0.25">
      <c r="A76" s="14" t="s">
        <v>38</v>
      </c>
      <c r="B76" s="23"/>
      <c r="C76" s="23"/>
      <c r="D76" s="24"/>
      <c r="E76" s="24"/>
      <c r="F76" s="25"/>
    </row>
    <row r="77" spans="1:6" ht="19.5" customHeight="1" x14ac:dyDescent="0.25">
      <c r="A77" s="14" t="s">
        <v>39</v>
      </c>
      <c r="B77" s="12"/>
      <c r="C77" s="12"/>
      <c r="D77" s="12"/>
      <c r="E77" s="12"/>
      <c r="F77" s="13"/>
    </row>
    <row r="78" spans="1:6" ht="19.5" customHeight="1" x14ac:dyDescent="0.25">
      <c r="A78" s="14" t="s">
        <v>40</v>
      </c>
      <c r="B78" s="12"/>
      <c r="C78" s="12"/>
      <c r="D78" s="12"/>
      <c r="E78" s="12"/>
      <c r="F78" s="13"/>
    </row>
    <row r="79" spans="1:6" ht="19.5" customHeight="1" x14ac:dyDescent="0.25"/>
    <row r="80" spans="1:6" ht="19.5" customHeight="1" x14ac:dyDescent="0.25">
      <c r="A80" s="45" t="str">
        <f>"7"&amp;IF(ISBLANK(G4),""," Cortisol laag")</f>
        <v>7</v>
      </c>
      <c r="B80" s="8" t="s">
        <v>4</v>
      </c>
      <c r="C80" s="8" t="s">
        <v>5</v>
      </c>
      <c r="D80" s="9" t="s">
        <v>7</v>
      </c>
      <c r="E80" s="9" t="s">
        <v>6</v>
      </c>
      <c r="F80" s="10" t="s">
        <v>0</v>
      </c>
    </row>
    <row r="81" spans="1:6" ht="19.5" customHeight="1" x14ac:dyDescent="0.25">
      <c r="A81" s="14" t="s">
        <v>44</v>
      </c>
      <c r="B81" s="12"/>
      <c r="C81" s="12"/>
      <c r="D81" s="12"/>
      <c r="E81" s="12"/>
      <c r="F81" s="13"/>
    </row>
    <row r="82" spans="1:6" ht="19.5" customHeight="1" x14ac:dyDescent="0.25">
      <c r="A82" s="14" t="s">
        <v>197</v>
      </c>
      <c r="B82" s="12"/>
      <c r="C82" s="12"/>
      <c r="D82" s="12"/>
      <c r="E82" s="12"/>
      <c r="F82" s="13"/>
    </row>
    <row r="83" spans="1:6" ht="19.5" customHeight="1" x14ac:dyDescent="0.25">
      <c r="A83" s="14" t="s">
        <v>188</v>
      </c>
      <c r="B83" s="12"/>
      <c r="C83" s="12"/>
      <c r="D83" s="12"/>
      <c r="E83" s="12"/>
      <c r="F83" s="13"/>
    </row>
    <row r="84" spans="1:6" ht="19.5" customHeight="1" x14ac:dyDescent="0.25">
      <c r="A84" s="14" t="s">
        <v>189</v>
      </c>
      <c r="B84" s="12"/>
      <c r="C84" s="12"/>
      <c r="D84" s="12"/>
      <c r="E84" s="12"/>
      <c r="F84" s="13"/>
    </row>
    <row r="85" spans="1:6" ht="19.5" customHeight="1" x14ac:dyDescent="0.25">
      <c r="A85" s="14" t="s">
        <v>41</v>
      </c>
      <c r="B85" s="23"/>
      <c r="C85" s="23"/>
      <c r="D85" s="24"/>
      <c r="E85" s="24"/>
      <c r="F85" s="25"/>
    </row>
    <row r="86" spans="1:6" ht="19.5" customHeight="1" x14ac:dyDescent="0.25">
      <c r="A86" s="17" t="s">
        <v>42</v>
      </c>
      <c r="B86" s="12"/>
      <c r="C86" s="12"/>
      <c r="D86" s="12"/>
      <c r="E86" s="12"/>
      <c r="F86" s="13"/>
    </row>
    <row r="87" spans="1:6" ht="19.5" customHeight="1" x14ac:dyDescent="0.25">
      <c r="A87" s="17" t="s">
        <v>43</v>
      </c>
      <c r="B87" s="12"/>
      <c r="C87" s="12"/>
      <c r="D87" s="12"/>
      <c r="E87" s="12"/>
      <c r="F87" s="13"/>
    </row>
    <row r="88" spans="1:6" ht="19.5" customHeight="1" x14ac:dyDescent="0.25">
      <c r="A88" s="14" t="s">
        <v>190</v>
      </c>
      <c r="B88" s="98"/>
      <c r="C88" s="98"/>
      <c r="D88" s="98"/>
      <c r="E88" s="98"/>
      <c r="F88" s="98"/>
    </row>
    <row r="89" spans="1:6" ht="19.5" customHeight="1" thickBot="1" x14ac:dyDescent="0.3"/>
    <row r="90" spans="1:6" ht="19.5" customHeight="1" x14ac:dyDescent="0.25">
      <c r="A90" s="99" t="s">
        <v>65</v>
      </c>
      <c r="B90" s="26" t="s">
        <v>24</v>
      </c>
      <c r="C90" s="26" t="s">
        <v>23</v>
      </c>
      <c r="D90" s="2"/>
      <c r="E90" s="2"/>
      <c r="F90" s="7"/>
    </row>
    <row r="91" spans="1:6" ht="19.5" customHeight="1" x14ac:dyDescent="0.25">
      <c r="A91" s="27" t="s">
        <v>66</v>
      </c>
      <c r="B91" s="98"/>
      <c r="C91" s="98"/>
      <c r="D91" s="21"/>
      <c r="E91" s="21"/>
      <c r="F91" s="3"/>
    </row>
    <row r="92" spans="1:6" ht="19.5" customHeight="1" x14ac:dyDescent="0.25">
      <c r="A92" s="62"/>
      <c r="B92" s="21"/>
      <c r="C92" s="21"/>
      <c r="D92" s="21"/>
      <c r="E92" s="21"/>
      <c r="F92" s="3"/>
    </row>
    <row r="93" spans="1:6" ht="19.5" customHeight="1" x14ac:dyDescent="0.25">
      <c r="A93" s="45" t="str">
        <f>"8"&amp;IF(ISBLANK(G4),""," Oestrogeen laag")</f>
        <v>8</v>
      </c>
      <c r="B93" s="8" t="s">
        <v>4</v>
      </c>
      <c r="C93" s="8" t="s">
        <v>5</v>
      </c>
      <c r="D93" s="9" t="s">
        <v>7</v>
      </c>
      <c r="E93" s="9" t="s">
        <v>6</v>
      </c>
      <c r="F93" s="28" t="s">
        <v>0</v>
      </c>
    </row>
    <row r="94" spans="1:6" ht="19.5" customHeight="1" x14ac:dyDescent="0.25">
      <c r="A94" s="27" t="s">
        <v>46</v>
      </c>
      <c r="B94" s="12"/>
      <c r="C94" s="12"/>
      <c r="D94" s="12"/>
      <c r="E94" s="12"/>
      <c r="F94" s="29"/>
    </row>
    <row r="95" spans="1:6" ht="19.5" customHeight="1" x14ac:dyDescent="0.25">
      <c r="A95" s="27" t="s">
        <v>47</v>
      </c>
      <c r="B95" s="12"/>
      <c r="C95" s="12"/>
      <c r="D95" s="12"/>
      <c r="E95" s="12"/>
      <c r="F95" s="29"/>
    </row>
    <row r="96" spans="1:6" ht="19.5" customHeight="1" x14ac:dyDescent="0.25">
      <c r="A96" s="27" t="s">
        <v>48</v>
      </c>
      <c r="B96" s="12"/>
      <c r="C96" s="12"/>
      <c r="D96" s="12"/>
      <c r="E96" s="12"/>
      <c r="F96" s="29"/>
    </row>
    <row r="97" spans="1:6" ht="19.5" customHeight="1" x14ac:dyDescent="0.25">
      <c r="A97" s="27" t="s">
        <v>49</v>
      </c>
      <c r="B97" s="12"/>
      <c r="C97" s="12"/>
      <c r="D97" s="12"/>
      <c r="E97" s="12"/>
      <c r="F97" s="29"/>
    </row>
    <row r="98" spans="1:6" ht="19.5" customHeight="1" x14ac:dyDescent="0.25">
      <c r="A98" s="27" t="s">
        <v>50</v>
      </c>
      <c r="B98" s="23"/>
      <c r="C98" s="23"/>
      <c r="D98" s="24"/>
      <c r="E98" s="24"/>
      <c r="F98" s="30"/>
    </row>
    <row r="99" spans="1:6" ht="19.5" customHeight="1" x14ac:dyDescent="0.25">
      <c r="A99" s="27" t="s">
        <v>51</v>
      </c>
      <c r="B99" s="12"/>
      <c r="C99" s="12"/>
      <c r="D99" s="12"/>
      <c r="E99" s="12"/>
      <c r="F99" s="29"/>
    </row>
    <row r="100" spans="1:6" ht="19.5" customHeight="1" x14ac:dyDescent="0.25">
      <c r="A100" s="27" t="s">
        <v>52</v>
      </c>
      <c r="B100" s="12"/>
      <c r="C100" s="12"/>
      <c r="D100" s="12"/>
      <c r="E100" s="12"/>
      <c r="F100" s="29"/>
    </row>
    <row r="101" spans="1:6" ht="19.5" customHeight="1" x14ac:dyDescent="0.25">
      <c r="A101" s="31"/>
      <c r="B101" s="18"/>
      <c r="C101" s="18"/>
      <c r="D101" s="18"/>
      <c r="E101" s="18"/>
      <c r="F101" s="32"/>
    </row>
    <row r="102" spans="1:6" ht="19.5" customHeight="1" x14ac:dyDescent="0.25">
      <c r="A102" s="45" t="str">
        <f>"9"&amp;IF(ISBLANK(G4),""," Oestrogeen hoog")</f>
        <v>9</v>
      </c>
      <c r="B102" s="8" t="s">
        <v>4</v>
      </c>
      <c r="C102" s="8" t="s">
        <v>5</v>
      </c>
      <c r="D102" s="9" t="s">
        <v>7</v>
      </c>
      <c r="E102" s="9" t="s">
        <v>6</v>
      </c>
      <c r="F102" s="28" t="s">
        <v>0</v>
      </c>
    </row>
    <row r="103" spans="1:6" ht="19.5" customHeight="1" x14ac:dyDescent="0.25">
      <c r="A103" s="33" t="s">
        <v>53</v>
      </c>
      <c r="B103" s="12"/>
      <c r="C103" s="12"/>
      <c r="D103" s="12"/>
      <c r="E103" s="12"/>
      <c r="F103" s="29"/>
    </row>
    <row r="104" spans="1:6" ht="19.5" customHeight="1" x14ac:dyDescent="0.25">
      <c r="A104" s="27" t="s">
        <v>191</v>
      </c>
      <c r="B104" s="12"/>
      <c r="C104" s="12"/>
      <c r="D104" s="12"/>
      <c r="E104" s="12"/>
      <c r="F104" s="29"/>
    </row>
    <row r="105" spans="1:6" ht="19.5" customHeight="1" x14ac:dyDescent="0.25">
      <c r="A105" s="27" t="s">
        <v>54</v>
      </c>
      <c r="B105" s="12"/>
      <c r="C105" s="12"/>
      <c r="D105" s="12"/>
      <c r="E105" s="12"/>
      <c r="F105" s="29"/>
    </row>
    <row r="106" spans="1:6" ht="19.5" customHeight="1" x14ac:dyDescent="0.25">
      <c r="A106" s="27" t="s">
        <v>55</v>
      </c>
      <c r="B106" s="12"/>
      <c r="C106" s="12"/>
      <c r="D106" s="12"/>
      <c r="E106" s="12"/>
      <c r="F106" s="29"/>
    </row>
    <row r="107" spans="1:6" ht="19.5" customHeight="1" x14ac:dyDescent="0.25">
      <c r="A107" s="27" t="s">
        <v>56</v>
      </c>
      <c r="B107" s="23"/>
      <c r="C107" s="23"/>
      <c r="D107" s="24"/>
      <c r="E107" s="24"/>
      <c r="F107" s="30"/>
    </row>
    <row r="108" spans="1:6" ht="19.5" customHeight="1" x14ac:dyDescent="0.25">
      <c r="A108" s="27" t="s">
        <v>57</v>
      </c>
      <c r="B108" s="12"/>
      <c r="C108" s="12"/>
      <c r="D108" s="12"/>
      <c r="E108" s="12"/>
      <c r="F108" s="29"/>
    </row>
    <row r="109" spans="1:6" ht="19.5" customHeight="1" x14ac:dyDescent="0.25">
      <c r="A109" s="27" t="s">
        <v>58</v>
      </c>
      <c r="B109" s="12"/>
      <c r="C109" s="12"/>
      <c r="D109" s="12"/>
      <c r="E109" s="12"/>
      <c r="F109" s="29"/>
    </row>
    <row r="110" spans="1:6" ht="19.5" customHeight="1" x14ac:dyDescent="0.25">
      <c r="A110" s="31"/>
      <c r="B110" s="21"/>
      <c r="C110" s="15"/>
      <c r="D110" s="21"/>
      <c r="E110" s="21"/>
      <c r="F110" s="3"/>
    </row>
    <row r="111" spans="1:6" ht="19.5" customHeight="1" x14ac:dyDescent="0.25">
      <c r="A111" s="45" t="str">
        <f>"10"&amp;IF(ISBLANK(G4),""," Androgenen hoog")</f>
        <v>10</v>
      </c>
      <c r="B111" s="8" t="s">
        <v>4</v>
      </c>
      <c r="C111" s="8" t="s">
        <v>5</v>
      </c>
      <c r="D111" s="9" t="s">
        <v>7</v>
      </c>
      <c r="E111" s="9" t="s">
        <v>6</v>
      </c>
      <c r="F111" s="28" t="s">
        <v>0</v>
      </c>
    </row>
    <row r="112" spans="1:6" ht="19.5" customHeight="1" x14ac:dyDescent="0.25">
      <c r="A112" s="27" t="s">
        <v>60</v>
      </c>
      <c r="B112" s="12"/>
      <c r="C112" s="12"/>
      <c r="D112" s="12"/>
      <c r="E112" s="12"/>
      <c r="F112" s="29"/>
    </row>
    <row r="113" spans="1:6" ht="19.5" customHeight="1" x14ac:dyDescent="0.25">
      <c r="A113" s="27" t="s">
        <v>59</v>
      </c>
      <c r="B113" s="12"/>
      <c r="C113" s="12"/>
      <c r="D113" s="12"/>
      <c r="E113" s="12"/>
      <c r="F113" s="29"/>
    </row>
    <row r="114" spans="1:6" ht="19.5" customHeight="1" x14ac:dyDescent="0.25">
      <c r="A114" s="27" t="s">
        <v>61</v>
      </c>
      <c r="B114" s="12"/>
      <c r="C114" s="12"/>
      <c r="D114" s="12"/>
      <c r="E114" s="12"/>
      <c r="F114" s="29"/>
    </row>
    <row r="115" spans="1:6" ht="19.5" customHeight="1" x14ac:dyDescent="0.25">
      <c r="A115" s="27" t="s">
        <v>195</v>
      </c>
      <c r="B115" s="12"/>
      <c r="C115" s="12"/>
      <c r="D115" s="12"/>
      <c r="E115" s="12"/>
      <c r="F115" s="29"/>
    </row>
    <row r="116" spans="1:6" ht="19.5" customHeight="1" x14ac:dyDescent="0.25">
      <c r="A116" s="27" t="s">
        <v>62</v>
      </c>
      <c r="B116" s="23"/>
      <c r="C116" s="23"/>
      <c r="D116" s="24"/>
      <c r="E116" s="24"/>
      <c r="F116" s="30"/>
    </row>
    <row r="117" spans="1:6" ht="19.5" customHeight="1" x14ac:dyDescent="0.25">
      <c r="A117" s="27" t="s">
        <v>63</v>
      </c>
      <c r="B117" s="12"/>
      <c r="C117" s="12"/>
      <c r="D117" s="12"/>
      <c r="E117" s="12"/>
      <c r="F117" s="29"/>
    </row>
    <row r="118" spans="1:6" ht="19.5" customHeight="1" thickBot="1" x14ac:dyDescent="0.3">
      <c r="A118" s="34" t="s">
        <v>64</v>
      </c>
      <c r="B118" s="35"/>
      <c r="C118" s="35"/>
      <c r="D118" s="35"/>
      <c r="E118" s="35"/>
      <c r="F118" s="36"/>
    </row>
    <row r="119" spans="1:6" ht="19.5" customHeight="1" x14ac:dyDescent="0.25"/>
    <row r="120" spans="1:6" ht="19.5" customHeight="1" x14ac:dyDescent="0.25">
      <c r="A120" s="45" t="str">
        <f>"11"&amp;IF(ISBLANK(G4),""," Intoleranties en allergieën")</f>
        <v>11</v>
      </c>
      <c r="B120" s="8" t="s">
        <v>4</v>
      </c>
      <c r="C120" s="8" t="s">
        <v>5</v>
      </c>
      <c r="D120" s="9" t="s">
        <v>7</v>
      </c>
      <c r="E120" s="9" t="s">
        <v>6</v>
      </c>
      <c r="F120" s="10" t="s">
        <v>0</v>
      </c>
    </row>
    <row r="121" spans="1:6" ht="19.5" customHeight="1" x14ac:dyDescent="0.25">
      <c r="A121" s="37" t="s">
        <v>81</v>
      </c>
      <c r="B121" s="12"/>
      <c r="C121" s="12"/>
      <c r="D121" s="12"/>
      <c r="E121" s="12"/>
      <c r="F121" s="13"/>
    </row>
    <row r="122" spans="1:6" ht="19.5" customHeight="1" x14ac:dyDescent="0.25">
      <c r="A122" s="37" t="s">
        <v>173</v>
      </c>
      <c r="B122" s="12"/>
      <c r="C122" s="12"/>
      <c r="D122" s="12"/>
      <c r="E122" s="12"/>
      <c r="F122" s="13"/>
    </row>
    <row r="123" spans="1:6" ht="19.5" customHeight="1" x14ac:dyDescent="0.25">
      <c r="A123" s="37" t="s">
        <v>82</v>
      </c>
      <c r="B123" s="12"/>
      <c r="C123" s="12"/>
      <c r="D123" s="12"/>
      <c r="E123" s="12"/>
      <c r="F123" s="13"/>
    </row>
    <row r="124" spans="1:6" ht="19.5" customHeight="1" x14ac:dyDescent="0.25">
      <c r="A124" s="37" t="s">
        <v>80</v>
      </c>
      <c r="B124" s="12"/>
      <c r="C124" s="12"/>
      <c r="D124" s="12"/>
      <c r="E124" s="12"/>
      <c r="F124" s="13"/>
    </row>
    <row r="125" spans="1:6" ht="19.5" customHeight="1" x14ac:dyDescent="0.25">
      <c r="A125" s="37" t="s">
        <v>85</v>
      </c>
      <c r="B125" s="23"/>
      <c r="C125" s="23"/>
      <c r="D125" s="24"/>
      <c r="E125" s="24"/>
      <c r="F125" s="13"/>
    </row>
    <row r="126" spans="1:6" ht="19.5" customHeight="1" x14ac:dyDescent="0.25">
      <c r="A126" s="14" t="s">
        <v>83</v>
      </c>
      <c r="B126" s="12"/>
      <c r="C126" s="12"/>
      <c r="D126" s="12"/>
      <c r="E126" s="12"/>
      <c r="F126" s="13"/>
    </row>
    <row r="127" spans="1:6" ht="39" customHeight="1" x14ac:dyDescent="0.25">
      <c r="A127" s="38" t="s">
        <v>84</v>
      </c>
      <c r="B127" s="23"/>
      <c r="C127" s="23"/>
      <c r="D127" s="24"/>
      <c r="E127" s="24"/>
      <c r="F127" s="25"/>
    </row>
    <row r="128" spans="1:6" ht="19.5" customHeight="1" x14ac:dyDescent="0.25">
      <c r="A128" s="97"/>
      <c r="B128" s="1"/>
      <c r="C128" s="16"/>
      <c r="D128" s="1"/>
      <c r="E128" s="1"/>
      <c r="F128" s="1"/>
    </row>
    <row r="129" spans="1:6" ht="19.5" customHeight="1" x14ac:dyDescent="0.25">
      <c r="A129" s="45" t="str">
        <f>"12"&amp;IF(ISBLANK(G4),""," Immuunsysteem")</f>
        <v>12</v>
      </c>
      <c r="B129" s="8" t="s">
        <v>4</v>
      </c>
      <c r="C129" s="8" t="s">
        <v>5</v>
      </c>
      <c r="D129" s="9" t="s">
        <v>7</v>
      </c>
      <c r="E129" s="9" t="s">
        <v>6</v>
      </c>
      <c r="F129" s="10" t="s">
        <v>0</v>
      </c>
    </row>
    <row r="130" spans="1:6" ht="19.5" customHeight="1" x14ac:dyDescent="0.25">
      <c r="A130" s="14" t="s">
        <v>87</v>
      </c>
      <c r="B130" s="12"/>
      <c r="C130" s="12"/>
      <c r="D130" s="12"/>
      <c r="E130" s="12"/>
      <c r="F130" s="13"/>
    </row>
    <row r="131" spans="1:6" ht="19.5" customHeight="1" x14ac:dyDescent="0.25">
      <c r="A131" s="14" t="s">
        <v>86</v>
      </c>
      <c r="B131" s="12"/>
      <c r="C131" s="12"/>
      <c r="D131" s="12"/>
      <c r="E131" s="12"/>
      <c r="F131" s="13"/>
    </row>
    <row r="132" spans="1:6" ht="19.5" customHeight="1" x14ac:dyDescent="0.25">
      <c r="A132" s="14" t="s">
        <v>88</v>
      </c>
      <c r="B132" s="12"/>
      <c r="C132" s="12"/>
      <c r="D132" s="12"/>
      <c r="E132" s="12"/>
      <c r="F132" s="13"/>
    </row>
    <row r="133" spans="1:6" ht="19.5" customHeight="1" x14ac:dyDescent="0.25">
      <c r="A133" s="14" t="s">
        <v>198</v>
      </c>
      <c r="B133" s="12"/>
      <c r="C133" s="12"/>
      <c r="D133" s="12"/>
      <c r="E133" s="12"/>
      <c r="F133" s="13"/>
    </row>
    <row r="134" spans="1:6" ht="19.5" customHeight="1" x14ac:dyDescent="0.25">
      <c r="A134" s="14" t="s">
        <v>89</v>
      </c>
      <c r="B134" s="23"/>
      <c r="C134" s="23"/>
      <c r="D134" s="24"/>
      <c r="E134" s="24"/>
      <c r="F134" s="25"/>
    </row>
    <row r="135" spans="1:6" ht="19.5" customHeight="1" x14ac:dyDescent="0.25">
      <c r="A135" s="14" t="s">
        <v>90</v>
      </c>
      <c r="B135" s="23"/>
      <c r="C135" s="23"/>
      <c r="D135" s="24"/>
      <c r="E135" s="24"/>
      <c r="F135" s="25"/>
    </row>
    <row r="136" spans="1:6" ht="19.5" customHeight="1" x14ac:dyDescent="0.25">
      <c r="A136" s="1"/>
      <c r="B136" s="1"/>
      <c r="C136" s="1"/>
      <c r="D136" s="1"/>
      <c r="E136" s="1"/>
      <c r="F136" s="1"/>
    </row>
    <row r="137" spans="1:6" ht="19.5" customHeight="1" x14ac:dyDescent="0.25">
      <c r="A137" s="45" t="str">
        <f>"13"&amp;IF(ISBLANK(G4),""," Bloedsuikerstabilisatie")</f>
        <v>13</v>
      </c>
      <c r="B137" s="8" t="s">
        <v>4</v>
      </c>
      <c r="C137" s="8" t="s">
        <v>5</v>
      </c>
      <c r="D137" s="9" t="s">
        <v>7</v>
      </c>
      <c r="E137" s="9" t="s">
        <v>6</v>
      </c>
      <c r="F137" s="10" t="s">
        <v>0</v>
      </c>
    </row>
    <row r="138" spans="1:6" ht="19.5" customHeight="1" x14ac:dyDescent="0.25">
      <c r="A138" s="14" t="s">
        <v>192</v>
      </c>
      <c r="B138" s="12"/>
      <c r="C138" s="12"/>
      <c r="D138" s="12"/>
      <c r="E138" s="12"/>
      <c r="F138" s="13"/>
    </row>
    <row r="139" spans="1:6" ht="19.5" customHeight="1" x14ac:dyDescent="0.25">
      <c r="A139" s="14" t="s">
        <v>68</v>
      </c>
      <c r="B139" s="12"/>
      <c r="C139" s="12"/>
      <c r="D139" s="12"/>
      <c r="E139" s="12"/>
      <c r="F139" s="13"/>
    </row>
    <row r="140" spans="1:6" ht="19.5" customHeight="1" x14ac:dyDescent="0.25">
      <c r="A140" s="14" t="s">
        <v>72</v>
      </c>
      <c r="B140" s="12"/>
      <c r="C140" s="12"/>
      <c r="D140" s="12"/>
      <c r="E140" s="12"/>
      <c r="F140" s="13"/>
    </row>
    <row r="141" spans="1:6" ht="19.5" customHeight="1" x14ac:dyDescent="0.25">
      <c r="A141" s="14" t="s">
        <v>174</v>
      </c>
      <c r="B141" s="12"/>
      <c r="C141" s="12"/>
      <c r="D141" s="12"/>
      <c r="E141" s="12"/>
      <c r="F141" s="13"/>
    </row>
    <row r="142" spans="1:6" ht="19.5" customHeight="1" x14ac:dyDescent="0.25">
      <c r="A142" s="14" t="s">
        <v>69</v>
      </c>
      <c r="B142" s="23"/>
      <c r="C142" s="23"/>
      <c r="D142" s="24"/>
      <c r="E142" s="24"/>
      <c r="F142" s="25"/>
    </row>
    <row r="143" spans="1:6" ht="19.5" customHeight="1" x14ac:dyDescent="0.25">
      <c r="A143" s="14" t="s">
        <v>70</v>
      </c>
      <c r="B143" s="12"/>
      <c r="C143" s="12"/>
      <c r="D143" s="12"/>
      <c r="E143" s="12"/>
      <c r="F143" s="13"/>
    </row>
    <row r="144" spans="1:6" ht="19.5" customHeight="1" x14ac:dyDescent="0.25">
      <c r="A144" s="14" t="s">
        <v>71</v>
      </c>
      <c r="B144" s="12"/>
      <c r="C144" s="12"/>
      <c r="D144" s="12"/>
      <c r="E144" s="12"/>
      <c r="F144" s="13"/>
    </row>
    <row r="145" spans="1:6" ht="19.5" customHeight="1" x14ac:dyDescent="0.25">
      <c r="A145" s="14" t="s">
        <v>193</v>
      </c>
      <c r="B145" s="12"/>
      <c r="C145" s="12"/>
      <c r="D145" s="12"/>
      <c r="E145" s="12"/>
      <c r="F145" s="13"/>
    </row>
    <row r="146" spans="1:6" ht="19.5" customHeight="1" x14ac:dyDescent="0.25">
      <c r="A146" s="14" t="s">
        <v>172</v>
      </c>
      <c r="B146" s="12"/>
      <c r="C146" s="12"/>
      <c r="D146" s="12"/>
      <c r="E146" s="12"/>
      <c r="F146" s="13"/>
    </row>
    <row r="147" spans="1:6" ht="19.5" customHeight="1" x14ac:dyDescent="0.25">
      <c r="A147" s="14" t="s">
        <v>73</v>
      </c>
      <c r="B147" s="98"/>
      <c r="C147" s="98"/>
      <c r="D147" s="39"/>
      <c r="E147" s="98"/>
      <c r="F147" s="98"/>
    </row>
    <row r="148" spans="1:6" ht="19.5" customHeight="1" x14ac:dyDescent="0.25">
      <c r="A148" s="1"/>
      <c r="B148" s="1"/>
      <c r="C148" s="1"/>
      <c r="D148" s="1"/>
      <c r="E148" s="1"/>
      <c r="F148" s="1"/>
    </row>
    <row r="149" spans="1:6" ht="19.5" customHeight="1" x14ac:dyDescent="0.25">
      <c r="A149" s="45" t="str">
        <f>"14"&amp;IF(ISBLANK(G4),""," Bewegingsapparaat")</f>
        <v>14</v>
      </c>
      <c r="B149" s="8" t="s">
        <v>4</v>
      </c>
      <c r="C149" s="8" t="s">
        <v>5</v>
      </c>
      <c r="D149" s="9" t="s">
        <v>7</v>
      </c>
      <c r="E149" s="9" t="s">
        <v>6</v>
      </c>
      <c r="F149" s="10" t="s">
        <v>0</v>
      </c>
    </row>
    <row r="150" spans="1:6" ht="19.5" customHeight="1" x14ac:dyDescent="0.25">
      <c r="A150" s="14" t="s">
        <v>93</v>
      </c>
      <c r="B150" s="12"/>
      <c r="C150" s="12"/>
      <c r="D150" s="12"/>
      <c r="E150" s="12"/>
      <c r="F150" s="13"/>
    </row>
    <row r="151" spans="1:6" ht="19.5" customHeight="1" x14ac:dyDescent="0.25">
      <c r="A151" s="14" t="s">
        <v>91</v>
      </c>
      <c r="B151" s="12"/>
      <c r="C151" s="12"/>
      <c r="D151" s="12"/>
      <c r="E151" s="12"/>
      <c r="F151" s="13"/>
    </row>
    <row r="152" spans="1:6" ht="19.5" customHeight="1" x14ac:dyDescent="0.25">
      <c r="A152" s="14" t="s">
        <v>92</v>
      </c>
      <c r="B152" s="12"/>
      <c r="C152" s="12"/>
      <c r="D152" s="12"/>
      <c r="E152" s="12"/>
      <c r="F152" s="13"/>
    </row>
    <row r="153" spans="1:6" ht="19.5" customHeight="1" x14ac:dyDescent="0.25">
      <c r="A153" s="14" t="s">
        <v>194</v>
      </c>
      <c r="B153" s="12"/>
      <c r="C153" s="12"/>
      <c r="D153" s="12"/>
      <c r="E153" s="12"/>
      <c r="F153" s="13"/>
    </row>
    <row r="154" spans="1:6" ht="19.5" customHeight="1" x14ac:dyDescent="0.25">
      <c r="A154" s="14" t="s">
        <v>94</v>
      </c>
      <c r="B154" s="23"/>
      <c r="C154" s="23"/>
      <c r="D154" s="24"/>
      <c r="E154" s="24"/>
      <c r="F154" s="25"/>
    </row>
    <row r="155" spans="1:6" ht="19.5" customHeight="1" x14ac:dyDescent="0.25">
      <c r="A155" s="14" t="s">
        <v>95</v>
      </c>
      <c r="B155" s="12"/>
      <c r="C155" s="12"/>
      <c r="D155" s="12"/>
      <c r="E155" s="12"/>
      <c r="F155" s="13"/>
    </row>
    <row r="156" spans="1:6" ht="19.5" customHeight="1" x14ac:dyDescent="0.25">
      <c r="A156" s="14" t="s">
        <v>96</v>
      </c>
      <c r="B156" s="12"/>
      <c r="C156" s="12"/>
      <c r="D156" s="12"/>
      <c r="E156" s="12"/>
      <c r="F156" s="13"/>
    </row>
    <row r="157" spans="1:6" ht="19.5" customHeight="1" x14ac:dyDescent="0.25"/>
    <row r="158" spans="1:6" ht="19.5" customHeight="1" x14ac:dyDescent="0.25">
      <c r="A158" s="19" t="s">
        <v>67</v>
      </c>
    </row>
    <row r="159" spans="1:6" ht="19.5" customHeight="1" x14ac:dyDescent="0.25"/>
    <row r="160" spans="1:6" ht="19.5" customHeight="1" x14ac:dyDescent="0.25">
      <c r="A160" s="45" t="s">
        <v>97</v>
      </c>
      <c r="B160" s="8" t="s">
        <v>4</v>
      </c>
      <c r="C160" s="8" t="s">
        <v>5</v>
      </c>
      <c r="D160" s="9" t="s">
        <v>7</v>
      </c>
      <c r="E160" s="9" t="s">
        <v>6</v>
      </c>
      <c r="F160" s="10" t="s">
        <v>0</v>
      </c>
    </row>
    <row r="161" spans="1:6" ht="19.5" customHeight="1" x14ac:dyDescent="0.25">
      <c r="A161" s="17" t="s">
        <v>106</v>
      </c>
      <c r="B161" s="12"/>
      <c r="C161" s="12"/>
      <c r="D161" s="12"/>
      <c r="E161" s="12"/>
      <c r="F161" s="13"/>
    </row>
    <row r="162" spans="1:6" ht="19.5" customHeight="1" x14ac:dyDescent="0.25">
      <c r="A162" s="17" t="s">
        <v>105</v>
      </c>
      <c r="B162" s="12"/>
      <c r="C162" s="12"/>
      <c r="D162" s="12"/>
      <c r="E162" s="12"/>
      <c r="F162" s="13"/>
    </row>
    <row r="163" spans="1:6" ht="19.5" customHeight="1" x14ac:dyDescent="0.25">
      <c r="A163" s="17" t="s">
        <v>107</v>
      </c>
      <c r="B163" s="12"/>
      <c r="C163" s="12"/>
      <c r="D163" s="12"/>
      <c r="E163" s="12"/>
      <c r="F163" s="13"/>
    </row>
    <row r="164" spans="1:6" ht="19.5" customHeight="1" x14ac:dyDescent="0.25">
      <c r="A164" s="22" t="s">
        <v>108</v>
      </c>
      <c r="B164" s="12"/>
      <c r="C164" s="12"/>
      <c r="D164" s="12"/>
      <c r="E164" s="12"/>
      <c r="F164" s="13"/>
    </row>
    <row r="165" spans="1:6" ht="19.5" customHeight="1" x14ac:dyDescent="0.25">
      <c r="A165" s="14" t="s">
        <v>109</v>
      </c>
      <c r="B165" s="23"/>
      <c r="C165" s="23"/>
      <c r="D165" s="24"/>
      <c r="E165" s="24"/>
      <c r="F165" s="25"/>
    </row>
    <row r="166" spans="1:6" ht="19.5" customHeight="1" x14ac:dyDescent="0.25"/>
    <row r="167" spans="1:6" ht="19.5" customHeight="1" x14ac:dyDescent="0.25">
      <c r="A167" s="45" t="s">
        <v>98</v>
      </c>
      <c r="B167" s="8" t="s">
        <v>4</v>
      </c>
      <c r="C167" s="8" t="s">
        <v>5</v>
      </c>
      <c r="D167" s="9" t="s">
        <v>7</v>
      </c>
      <c r="E167" s="9" t="s">
        <v>6</v>
      </c>
      <c r="F167" s="10" t="s">
        <v>0</v>
      </c>
    </row>
    <row r="168" spans="1:6" ht="19.5" customHeight="1" x14ac:dyDescent="0.25">
      <c r="A168" s="22" t="s">
        <v>110</v>
      </c>
      <c r="B168" s="12"/>
      <c r="C168" s="12"/>
      <c r="D168" s="12"/>
      <c r="E168" s="12"/>
      <c r="F168" s="13"/>
    </row>
    <row r="169" spans="1:6" ht="19.5" customHeight="1" x14ac:dyDescent="0.25">
      <c r="A169" s="22" t="s">
        <v>199</v>
      </c>
      <c r="B169" s="12"/>
      <c r="C169" s="12"/>
      <c r="D169" s="12"/>
      <c r="E169" s="12"/>
      <c r="F169" s="13"/>
    </row>
    <row r="170" spans="1:6" ht="19.5" customHeight="1" x14ac:dyDescent="0.25">
      <c r="A170" s="22" t="s">
        <v>200</v>
      </c>
      <c r="B170" s="12"/>
      <c r="C170" s="12"/>
      <c r="D170" s="12"/>
      <c r="E170" s="12"/>
      <c r="F170" s="13"/>
    </row>
    <row r="171" spans="1:6" ht="19.5" customHeight="1" x14ac:dyDescent="0.25">
      <c r="A171" s="22" t="s">
        <v>201</v>
      </c>
      <c r="B171" s="12"/>
      <c r="C171" s="12"/>
      <c r="D171" s="12"/>
      <c r="E171" s="12"/>
      <c r="F171" s="13"/>
    </row>
    <row r="172" spans="1:6" ht="19.5" customHeight="1" x14ac:dyDescent="0.25">
      <c r="A172" s="14" t="s">
        <v>112</v>
      </c>
      <c r="B172" s="23"/>
      <c r="C172" s="23"/>
      <c r="D172" s="24"/>
      <c r="E172" s="24"/>
      <c r="F172" s="25"/>
    </row>
    <row r="173" spans="1:6" ht="19.5" customHeight="1" x14ac:dyDescent="0.25">
      <c r="A173" s="14" t="s">
        <v>202</v>
      </c>
      <c r="B173" s="23"/>
      <c r="C173" s="23"/>
      <c r="D173" s="24"/>
      <c r="E173" s="24"/>
      <c r="F173" s="25"/>
    </row>
    <row r="174" spans="1:6" ht="19.5" customHeight="1" x14ac:dyDescent="0.25"/>
    <row r="175" spans="1:6" ht="19.5" customHeight="1" x14ac:dyDescent="0.25">
      <c r="A175" s="45" t="s">
        <v>99</v>
      </c>
      <c r="B175" s="8" t="s">
        <v>4</v>
      </c>
      <c r="C175" s="8" t="s">
        <v>5</v>
      </c>
      <c r="D175" s="9" t="s">
        <v>7</v>
      </c>
      <c r="E175" s="9" t="s">
        <v>6</v>
      </c>
      <c r="F175" s="10" t="s">
        <v>0</v>
      </c>
    </row>
    <row r="176" spans="1:6" ht="19.5" customHeight="1" x14ac:dyDescent="0.25">
      <c r="A176" s="22" t="s">
        <v>102</v>
      </c>
      <c r="B176" s="12"/>
      <c r="C176" s="12"/>
      <c r="D176" s="12"/>
      <c r="E176" s="12"/>
      <c r="F176" s="13"/>
    </row>
    <row r="177" spans="1:6" ht="19.5" customHeight="1" x14ac:dyDescent="0.25">
      <c r="A177" s="17" t="s">
        <v>104</v>
      </c>
      <c r="B177" s="12"/>
      <c r="C177" s="12"/>
      <c r="D177" s="12"/>
      <c r="E177" s="12"/>
      <c r="F177" s="13"/>
    </row>
    <row r="178" spans="1:6" ht="19.5" customHeight="1" x14ac:dyDescent="0.25">
      <c r="A178" s="22" t="s">
        <v>101</v>
      </c>
      <c r="B178" s="12"/>
      <c r="C178" s="12"/>
      <c r="D178" s="12"/>
      <c r="E178" s="12"/>
      <c r="F178" s="13"/>
    </row>
    <row r="179" spans="1:6" ht="19.5" customHeight="1" x14ac:dyDescent="0.25">
      <c r="A179" s="40" t="s">
        <v>103</v>
      </c>
      <c r="B179" s="12"/>
      <c r="C179" s="12"/>
      <c r="D179" s="12"/>
      <c r="E179" s="12"/>
      <c r="F179" s="13"/>
    </row>
    <row r="180" spans="1:6" ht="19.5" customHeight="1" x14ac:dyDescent="0.25">
      <c r="A180" s="17" t="s">
        <v>203</v>
      </c>
      <c r="B180" s="23"/>
      <c r="C180" s="23"/>
      <c r="D180" s="24"/>
      <c r="E180" s="24"/>
      <c r="F180" s="25"/>
    </row>
    <row r="181" spans="1:6" ht="19.5" customHeight="1" x14ac:dyDescent="0.25">
      <c r="A181" s="14" t="s">
        <v>111</v>
      </c>
      <c r="B181" s="23"/>
      <c r="C181" s="23"/>
      <c r="D181" s="24"/>
      <c r="E181" s="24"/>
      <c r="F181" s="25"/>
    </row>
    <row r="182" spans="1:6" ht="19.5" customHeight="1" x14ac:dyDescent="0.25"/>
    <row r="183" spans="1:6" ht="19.5" customHeight="1" x14ac:dyDescent="0.25">
      <c r="A183" s="45" t="s">
        <v>100</v>
      </c>
      <c r="B183" s="8" t="s">
        <v>4</v>
      </c>
      <c r="C183" s="8" t="s">
        <v>5</v>
      </c>
      <c r="D183" s="9" t="s">
        <v>7</v>
      </c>
      <c r="E183" s="9" t="s">
        <v>6</v>
      </c>
      <c r="F183" s="10" t="s">
        <v>0</v>
      </c>
    </row>
    <row r="184" spans="1:6" ht="19.5" customHeight="1" x14ac:dyDescent="0.25">
      <c r="A184" s="40" t="s">
        <v>113</v>
      </c>
      <c r="B184" s="12"/>
      <c r="C184" s="12"/>
      <c r="D184" s="12"/>
      <c r="E184" s="12"/>
      <c r="F184" s="13"/>
    </row>
    <row r="185" spans="1:6" ht="19.5" customHeight="1" x14ac:dyDescent="0.25">
      <c r="A185" s="40" t="s">
        <v>114</v>
      </c>
      <c r="B185" s="12"/>
      <c r="C185" s="12"/>
      <c r="D185" s="12"/>
      <c r="E185" s="12"/>
      <c r="F185" s="13"/>
    </row>
    <row r="186" spans="1:6" ht="19.5" customHeight="1" x14ac:dyDescent="0.25">
      <c r="A186" s="40" t="s">
        <v>204</v>
      </c>
      <c r="B186" s="12"/>
      <c r="C186" s="12"/>
      <c r="D186" s="12"/>
      <c r="E186" s="12"/>
      <c r="F186" s="13"/>
    </row>
    <row r="187" spans="1:6" ht="19.5" customHeight="1" x14ac:dyDescent="0.25">
      <c r="A187" s="40" t="s">
        <v>115</v>
      </c>
      <c r="B187" s="12"/>
      <c r="C187" s="12"/>
      <c r="D187" s="12"/>
      <c r="E187" s="12"/>
      <c r="F187" s="13"/>
    </row>
    <row r="188" spans="1:6" ht="19.5" customHeight="1" x14ac:dyDescent="0.25">
      <c r="A188" s="40" t="s">
        <v>116</v>
      </c>
      <c r="B188" s="23"/>
      <c r="C188" s="23"/>
      <c r="D188" s="24"/>
      <c r="E188" s="24"/>
      <c r="F188" s="25"/>
    </row>
    <row r="189" spans="1:6" ht="19.5" customHeight="1" x14ac:dyDescent="0.25">
      <c r="A189" s="40" t="s">
        <v>117</v>
      </c>
      <c r="B189" s="23"/>
      <c r="C189" s="23"/>
      <c r="D189" s="24"/>
      <c r="E189" s="24"/>
      <c r="F189" s="25"/>
    </row>
    <row r="190" spans="1:6" ht="19.5" customHeight="1" x14ac:dyDescent="0.25"/>
    <row r="191" spans="1:6" ht="19.5" customHeight="1" x14ac:dyDescent="0.25">
      <c r="A191" s="19" t="s">
        <v>205</v>
      </c>
    </row>
    <row r="192" spans="1:6" ht="19.5" customHeight="1" x14ac:dyDescent="0.25"/>
    <row r="193" spans="1:6" ht="19.5" customHeight="1" x14ac:dyDescent="0.25">
      <c r="A193" s="45" t="s">
        <v>121</v>
      </c>
      <c r="B193" s="8" t="s">
        <v>4</v>
      </c>
      <c r="C193" s="8" t="s">
        <v>5</v>
      </c>
      <c r="D193" s="9" t="s">
        <v>7</v>
      </c>
      <c r="E193" s="9" t="s">
        <v>6</v>
      </c>
      <c r="F193" s="10" t="s">
        <v>0</v>
      </c>
    </row>
    <row r="194" spans="1:6" ht="19.5" customHeight="1" x14ac:dyDescent="0.25">
      <c r="A194" s="41" t="s">
        <v>118</v>
      </c>
      <c r="B194" s="12"/>
      <c r="C194" s="12"/>
      <c r="D194" s="12"/>
      <c r="E194" s="12"/>
      <c r="F194" s="13"/>
    </row>
    <row r="195" spans="1:6" ht="19.5" customHeight="1" x14ac:dyDescent="0.25">
      <c r="A195" s="41" t="s">
        <v>130</v>
      </c>
      <c r="B195" s="12"/>
      <c r="C195" s="12"/>
      <c r="D195" s="12"/>
      <c r="E195" s="12"/>
      <c r="F195" s="13"/>
    </row>
    <row r="196" spans="1:6" ht="19.5" customHeight="1" x14ac:dyDescent="0.25">
      <c r="A196" s="41" t="s">
        <v>129</v>
      </c>
      <c r="B196" s="12"/>
      <c r="C196" s="12"/>
      <c r="D196" s="12"/>
      <c r="E196" s="12"/>
      <c r="F196" s="13"/>
    </row>
    <row r="197" spans="1:6" ht="19.5" customHeight="1" x14ac:dyDescent="0.25">
      <c r="A197" s="41" t="s">
        <v>131</v>
      </c>
      <c r="B197" s="12"/>
      <c r="C197" s="12"/>
      <c r="D197" s="12"/>
      <c r="E197" s="12"/>
      <c r="F197" s="13"/>
    </row>
    <row r="198" spans="1:6" ht="19.5" customHeight="1" x14ac:dyDescent="0.25">
      <c r="A198" s="41" t="s">
        <v>133</v>
      </c>
      <c r="B198" s="23"/>
      <c r="C198" s="23"/>
      <c r="D198" s="24"/>
      <c r="E198" s="24"/>
      <c r="F198" s="25"/>
    </row>
    <row r="199" spans="1:6" ht="19.5" customHeight="1" x14ac:dyDescent="0.25">
      <c r="A199" s="41" t="s">
        <v>132</v>
      </c>
      <c r="B199" s="23"/>
      <c r="C199" s="23"/>
      <c r="D199" s="24"/>
      <c r="E199" s="24"/>
      <c r="F199" s="25"/>
    </row>
    <row r="200" spans="1:6" ht="19.5" customHeight="1" x14ac:dyDescent="0.25">
      <c r="A200" s="100"/>
      <c r="B200" s="101"/>
      <c r="C200" s="101"/>
      <c r="D200" s="102"/>
      <c r="E200" s="102"/>
      <c r="F200" s="103"/>
    </row>
    <row r="201" spans="1:6" ht="19.5" customHeight="1" x14ac:dyDescent="0.25">
      <c r="A201" s="45" t="s">
        <v>123</v>
      </c>
      <c r="B201" s="8" t="s">
        <v>4</v>
      </c>
      <c r="C201" s="8" t="s">
        <v>5</v>
      </c>
      <c r="D201" s="9" t="s">
        <v>7</v>
      </c>
      <c r="E201" s="9" t="s">
        <v>6</v>
      </c>
      <c r="F201" s="10" t="s">
        <v>0</v>
      </c>
    </row>
    <row r="202" spans="1:6" ht="19.5" customHeight="1" x14ac:dyDescent="0.25">
      <c r="A202" s="41" t="s">
        <v>119</v>
      </c>
      <c r="B202" s="12"/>
      <c r="C202" s="12"/>
      <c r="D202" s="12"/>
      <c r="E202" s="12"/>
      <c r="F202" s="13"/>
    </row>
    <row r="203" spans="1:6" ht="19.5" customHeight="1" x14ac:dyDescent="0.25">
      <c r="A203" s="41" t="s">
        <v>122</v>
      </c>
      <c r="B203" s="12"/>
      <c r="C203" s="12"/>
      <c r="D203" s="12"/>
      <c r="E203" s="12"/>
      <c r="F203" s="13"/>
    </row>
    <row r="204" spans="1:6" ht="19.5" customHeight="1" x14ac:dyDescent="0.25">
      <c r="A204" s="41" t="s">
        <v>206</v>
      </c>
      <c r="B204" s="12"/>
      <c r="C204" s="12"/>
      <c r="D204" s="12"/>
      <c r="E204" s="12"/>
      <c r="F204" s="13"/>
    </row>
    <row r="205" spans="1:6" ht="19.5" customHeight="1" x14ac:dyDescent="0.25">
      <c r="A205" s="42" t="s">
        <v>124</v>
      </c>
      <c r="B205" s="12"/>
      <c r="C205" s="12"/>
      <c r="D205" s="12"/>
      <c r="E205" s="12"/>
      <c r="F205" s="13"/>
    </row>
    <row r="206" spans="1:6" ht="19.5" customHeight="1" x14ac:dyDescent="0.25">
      <c r="A206" s="104"/>
      <c r="B206" s="105"/>
      <c r="C206" s="105"/>
      <c r="D206" s="105"/>
      <c r="E206" s="105"/>
      <c r="F206" s="105"/>
    </row>
    <row r="207" spans="1:6" ht="19.5" customHeight="1" x14ac:dyDescent="0.25">
      <c r="A207" s="45" t="s">
        <v>125</v>
      </c>
      <c r="B207" s="8" t="s">
        <v>4</v>
      </c>
      <c r="C207" s="8" t="s">
        <v>5</v>
      </c>
      <c r="D207" s="9" t="s">
        <v>7</v>
      </c>
      <c r="E207" s="9" t="s">
        <v>6</v>
      </c>
      <c r="F207" s="10" t="s">
        <v>0</v>
      </c>
    </row>
    <row r="208" spans="1:6" ht="19.5" customHeight="1" x14ac:dyDescent="0.25">
      <c r="A208" s="41" t="s">
        <v>128</v>
      </c>
      <c r="B208" s="12"/>
      <c r="C208" s="12"/>
      <c r="D208" s="12"/>
      <c r="E208" s="12"/>
      <c r="F208" s="13"/>
    </row>
    <row r="209" spans="1:6" ht="19.5" customHeight="1" x14ac:dyDescent="0.25">
      <c r="A209" s="41" t="s">
        <v>120</v>
      </c>
      <c r="B209" s="12"/>
      <c r="C209" s="12"/>
      <c r="D209" s="12"/>
      <c r="E209" s="12"/>
      <c r="F209" s="13"/>
    </row>
    <row r="210" spans="1:6" ht="19.5" customHeight="1" x14ac:dyDescent="0.25">
      <c r="A210" s="14" t="s">
        <v>127</v>
      </c>
      <c r="B210" s="12"/>
      <c r="C210" s="12"/>
      <c r="D210" s="12"/>
      <c r="E210" s="12"/>
      <c r="F210" s="13"/>
    </row>
    <row r="211" spans="1:6" ht="19.5" customHeight="1" x14ac:dyDescent="0.25">
      <c r="A211" s="14" t="s">
        <v>126</v>
      </c>
      <c r="B211" s="12"/>
      <c r="C211" s="12"/>
      <c r="D211" s="12"/>
      <c r="E211" s="12"/>
      <c r="F211" s="13"/>
    </row>
    <row r="212" spans="1:6" ht="19.5" customHeight="1" x14ac:dyDescent="0.25">
      <c r="A212" s="43"/>
      <c r="B212" s="43"/>
      <c r="C212" s="43"/>
      <c r="D212" s="43"/>
      <c r="E212" s="43"/>
      <c r="F212" s="43"/>
    </row>
    <row r="213" spans="1:6" ht="19.5" customHeight="1" x14ac:dyDescent="0.25">
      <c r="A213" s="45" t="s">
        <v>138</v>
      </c>
      <c r="B213" s="8" t="s">
        <v>4</v>
      </c>
      <c r="C213" s="8" t="s">
        <v>5</v>
      </c>
      <c r="D213" s="9" t="s">
        <v>7</v>
      </c>
      <c r="E213" s="9" t="s">
        <v>6</v>
      </c>
      <c r="F213" s="10" t="s">
        <v>0</v>
      </c>
    </row>
    <row r="214" spans="1:6" ht="19.5" customHeight="1" x14ac:dyDescent="0.25">
      <c r="A214" s="17" t="s">
        <v>137</v>
      </c>
      <c r="B214" s="12"/>
      <c r="C214" s="12"/>
      <c r="D214" s="12"/>
      <c r="E214" s="12"/>
      <c r="F214" s="13"/>
    </row>
    <row r="215" spans="1:6" ht="19.5" customHeight="1" x14ac:dyDescent="0.25">
      <c r="A215" s="17" t="s">
        <v>135</v>
      </c>
      <c r="B215" s="12"/>
      <c r="C215" s="12"/>
      <c r="D215" s="12"/>
      <c r="E215" s="12"/>
      <c r="F215" s="13"/>
    </row>
    <row r="216" spans="1:6" ht="19.5" customHeight="1" x14ac:dyDescent="0.25">
      <c r="A216" s="14" t="s">
        <v>134</v>
      </c>
      <c r="B216" s="12"/>
      <c r="C216" s="12"/>
      <c r="D216" s="12"/>
      <c r="E216" s="12"/>
      <c r="F216" s="13"/>
    </row>
    <row r="217" spans="1:6" ht="19.5" customHeight="1" x14ac:dyDescent="0.25">
      <c r="A217" s="14" t="s">
        <v>136</v>
      </c>
      <c r="B217" s="12"/>
      <c r="C217" s="12"/>
      <c r="D217" s="12"/>
      <c r="E217" s="12"/>
      <c r="F217" s="13"/>
    </row>
    <row r="218" spans="1:6" ht="19.5" customHeight="1" x14ac:dyDescent="0.25">
      <c r="A218" s="43"/>
      <c r="B218" s="43"/>
      <c r="C218" s="43"/>
      <c r="D218" s="43"/>
      <c r="E218" s="43"/>
      <c r="F218" s="43"/>
    </row>
    <row r="219" spans="1:6" ht="19.5" customHeight="1" x14ac:dyDescent="0.25">
      <c r="A219" s="45" t="s">
        <v>143</v>
      </c>
      <c r="B219" s="8" t="s">
        <v>4</v>
      </c>
      <c r="C219" s="8" t="s">
        <v>5</v>
      </c>
      <c r="D219" s="9" t="s">
        <v>7</v>
      </c>
      <c r="E219" s="9" t="s">
        <v>6</v>
      </c>
      <c r="F219" s="10" t="s">
        <v>0</v>
      </c>
    </row>
    <row r="220" spans="1:6" ht="19.5" customHeight="1" x14ac:dyDescent="0.25">
      <c r="A220" s="14" t="s">
        <v>139</v>
      </c>
      <c r="B220" s="12"/>
      <c r="C220" s="12"/>
      <c r="D220" s="12"/>
      <c r="E220" s="12"/>
      <c r="F220" s="13"/>
    </row>
    <row r="221" spans="1:6" ht="19.5" customHeight="1" x14ac:dyDescent="0.25">
      <c r="A221" s="43"/>
      <c r="B221" s="43"/>
      <c r="C221" s="43"/>
      <c r="D221" s="43"/>
      <c r="E221" s="43"/>
      <c r="F221" s="43"/>
    </row>
    <row r="222" spans="1:6" ht="19.5" customHeight="1" x14ac:dyDescent="0.25">
      <c r="A222" s="45" t="s">
        <v>144</v>
      </c>
      <c r="B222" s="8" t="s">
        <v>4</v>
      </c>
      <c r="C222" s="8" t="s">
        <v>5</v>
      </c>
      <c r="D222" s="9" t="s">
        <v>7</v>
      </c>
      <c r="E222" s="9" t="s">
        <v>6</v>
      </c>
      <c r="F222" s="10" t="s">
        <v>0</v>
      </c>
    </row>
    <row r="223" spans="1:6" ht="19.5" customHeight="1" x14ac:dyDescent="0.25">
      <c r="A223" s="17" t="s">
        <v>142</v>
      </c>
      <c r="B223" s="12"/>
      <c r="C223" s="12"/>
      <c r="D223" s="12"/>
      <c r="E223" s="12"/>
      <c r="F223" s="13"/>
    </row>
    <row r="224" spans="1:6" ht="19.5" customHeight="1" x14ac:dyDescent="0.25">
      <c r="A224" s="14" t="s">
        <v>140</v>
      </c>
      <c r="B224" s="12"/>
      <c r="C224" s="12"/>
      <c r="D224" s="12"/>
      <c r="E224" s="12"/>
      <c r="F224" s="13"/>
    </row>
    <row r="225" spans="1:6" ht="19.5" customHeight="1" x14ac:dyDescent="0.25">
      <c r="A225" s="43"/>
      <c r="B225" s="43"/>
      <c r="C225" s="43"/>
      <c r="D225" s="43"/>
      <c r="E225" s="43"/>
      <c r="F225" s="43"/>
    </row>
    <row r="226" spans="1:6" ht="19.5" customHeight="1" x14ac:dyDescent="0.25">
      <c r="A226" s="45" t="s">
        <v>145</v>
      </c>
      <c r="B226" s="8" t="s">
        <v>4</v>
      </c>
      <c r="C226" s="8" t="s">
        <v>5</v>
      </c>
      <c r="D226" s="9" t="s">
        <v>7</v>
      </c>
      <c r="E226" s="9" t="s">
        <v>6</v>
      </c>
      <c r="F226" s="10" t="s">
        <v>0</v>
      </c>
    </row>
    <row r="227" spans="1:6" ht="19.5" customHeight="1" x14ac:dyDescent="0.25">
      <c r="A227" s="14" t="s">
        <v>141</v>
      </c>
      <c r="B227" s="12"/>
      <c r="C227" s="12"/>
      <c r="D227" s="12"/>
      <c r="E227" s="12"/>
      <c r="F227" s="13"/>
    </row>
    <row r="228" spans="1:6" ht="19.5" customHeight="1" x14ac:dyDescent="0.25">
      <c r="A228" s="43"/>
      <c r="B228" s="43"/>
      <c r="C228" s="43"/>
      <c r="D228" s="43"/>
      <c r="E228" s="43"/>
      <c r="F228" s="43"/>
    </row>
    <row r="229" spans="1:6" ht="19.5" customHeight="1" x14ac:dyDescent="0.25">
      <c r="A229" s="45" t="s">
        <v>146</v>
      </c>
      <c r="B229" s="8" t="s">
        <v>4</v>
      </c>
      <c r="C229" s="8" t="s">
        <v>5</v>
      </c>
      <c r="D229" s="9" t="s">
        <v>7</v>
      </c>
      <c r="E229" s="9" t="s">
        <v>6</v>
      </c>
      <c r="F229" s="10" t="s">
        <v>0</v>
      </c>
    </row>
    <row r="230" spans="1:6" ht="19.5" customHeight="1" x14ac:dyDescent="0.25">
      <c r="A230" s="14" t="s">
        <v>147</v>
      </c>
      <c r="B230" s="12"/>
      <c r="C230" s="12"/>
      <c r="D230" s="12"/>
      <c r="E230" s="12"/>
      <c r="F230" s="13"/>
    </row>
    <row r="231" spans="1:6" ht="19.5" customHeight="1" x14ac:dyDescent="0.25">
      <c r="A231" s="17" t="s">
        <v>45</v>
      </c>
      <c r="B231" s="12"/>
      <c r="C231" s="12"/>
      <c r="D231" s="12"/>
      <c r="E231" s="12"/>
      <c r="F231" s="13"/>
    </row>
    <row r="232" spans="1:6" ht="19.5" customHeight="1" x14ac:dyDescent="0.25">
      <c r="A232" s="14" t="s">
        <v>134</v>
      </c>
      <c r="B232" s="12"/>
      <c r="C232" s="12"/>
      <c r="D232" s="12"/>
      <c r="E232" s="12"/>
      <c r="F232" s="13"/>
    </row>
    <row r="233" spans="1:6" ht="19.5" customHeight="1" x14ac:dyDescent="0.25">
      <c r="A233" s="14" t="s">
        <v>207</v>
      </c>
      <c r="B233" s="12"/>
      <c r="C233" s="12"/>
      <c r="D233" s="12"/>
      <c r="E233" s="12"/>
      <c r="F233" s="13"/>
    </row>
    <row r="234" spans="1:6" ht="19.5" customHeight="1" x14ac:dyDescent="0.25">
      <c r="A234" s="14" t="s">
        <v>208</v>
      </c>
      <c r="B234" s="12"/>
      <c r="C234" s="12"/>
      <c r="D234" s="12"/>
      <c r="E234" s="12"/>
      <c r="F234" s="13"/>
    </row>
    <row r="235" spans="1:6" ht="19.5" customHeight="1" x14ac:dyDescent="0.25">
      <c r="A235" s="43"/>
      <c r="B235" s="43"/>
      <c r="C235" s="43"/>
      <c r="D235" s="43"/>
      <c r="E235" s="43"/>
      <c r="F235" s="43"/>
    </row>
    <row r="236" spans="1:6" ht="19.5" customHeight="1" x14ac:dyDescent="0.25">
      <c r="A236" s="45" t="s">
        <v>148</v>
      </c>
      <c r="B236" s="8" t="s">
        <v>4</v>
      </c>
      <c r="C236" s="8" t="s">
        <v>5</v>
      </c>
      <c r="D236" s="9" t="s">
        <v>7</v>
      </c>
      <c r="E236" s="9" t="s">
        <v>6</v>
      </c>
      <c r="F236" s="10" t="s">
        <v>0</v>
      </c>
    </row>
    <row r="237" spans="1:6" ht="19.5" customHeight="1" x14ac:dyDescent="0.25">
      <c r="A237" s="14" t="s">
        <v>149</v>
      </c>
      <c r="B237" s="12"/>
      <c r="C237" s="12"/>
      <c r="D237" s="12"/>
      <c r="E237" s="12"/>
      <c r="F237" s="13"/>
    </row>
    <row r="238" spans="1:6" ht="19.5" customHeight="1" x14ac:dyDescent="0.25">
      <c r="A238" s="14" t="s">
        <v>160</v>
      </c>
      <c r="B238" s="12"/>
      <c r="C238" s="12"/>
      <c r="D238" s="12"/>
      <c r="E238" s="12"/>
      <c r="F238" s="13"/>
    </row>
    <row r="239" spans="1:6" ht="19.5" customHeight="1" x14ac:dyDescent="0.25">
      <c r="A239" s="14" t="s">
        <v>209</v>
      </c>
      <c r="B239" s="12"/>
      <c r="C239" s="12"/>
      <c r="D239" s="12"/>
      <c r="E239" s="12"/>
      <c r="F239" s="13"/>
    </row>
    <row r="240" spans="1:6" ht="19.5" customHeight="1" x14ac:dyDescent="0.25">
      <c r="A240" s="14" t="s">
        <v>161</v>
      </c>
      <c r="B240" s="12"/>
      <c r="C240" s="12"/>
      <c r="D240" s="12"/>
      <c r="E240" s="12"/>
      <c r="F240" s="13"/>
    </row>
    <row r="241" spans="1:6" ht="19.5" customHeight="1" x14ac:dyDescent="0.25">
      <c r="A241" s="14" t="s">
        <v>162</v>
      </c>
      <c r="B241" s="12"/>
      <c r="C241" s="12"/>
      <c r="D241" s="12"/>
      <c r="E241" s="12"/>
      <c r="F241" s="13"/>
    </row>
    <row r="242" spans="1:6" ht="19.5" customHeight="1" x14ac:dyDescent="0.25">
      <c r="A242" s="14" t="s">
        <v>163</v>
      </c>
      <c r="B242" s="12"/>
      <c r="C242" s="12"/>
      <c r="D242" s="12"/>
      <c r="E242" s="12"/>
      <c r="F242" s="13"/>
    </row>
    <row r="243" spans="1:6" ht="19.5" customHeight="1" x14ac:dyDescent="0.25">
      <c r="A243" s="14" t="s">
        <v>136</v>
      </c>
      <c r="B243" s="12"/>
      <c r="C243" s="12"/>
      <c r="D243" s="12"/>
      <c r="E243" s="12"/>
      <c r="F243" s="13"/>
    </row>
    <row r="244" spans="1:6" ht="19.5" customHeight="1" x14ac:dyDescent="0.25">
      <c r="A244" s="43"/>
      <c r="B244" s="43"/>
      <c r="C244" s="43"/>
      <c r="D244" s="43"/>
      <c r="E244" s="43"/>
      <c r="F244" s="43"/>
    </row>
    <row r="245" spans="1:6" ht="19.5" customHeight="1" x14ac:dyDescent="0.25">
      <c r="A245" s="45" t="s">
        <v>151</v>
      </c>
      <c r="B245" s="8" t="s">
        <v>4</v>
      </c>
      <c r="C245" s="8" t="s">
        <v>5</v>
      </c>
      <c r="D245" s="9" t="s">
        <v>7</v>
      </c>
      <c r="E245" s="9" t="s">
        <v>6</v>
      </c>
      <c r="F245" s="10" t="s">
        <v>0</v>
      </c>
    </row>
    <row r="246" spans="1:6" ht="19.5" customHeight="1" x14ac:dyDescent="0.25">
      <c r="A246" s="14" t="s">
        <v>150</v>
      </c>
      <c r="B246" s="12"/>
      <c r="C246" s="12"/>
      <c r="D246" s="12"/>
      <c r="E246" s="12"/>
      <c r="F246" s="13"/>
    </row>
    <row r="247" spans="1:6" ht="19.5" customHeight="1" x14ac:dyDescent="0.25">
      <c r="A247" s="14" t="s">
        <v>152</v>
      </c>
      <c r="B247" s="12"/>
      <c r="C247" s="12"/>
      <c r="D247" s="12"/>
      <c r="E247" s="12"/>
      <c r="F247" s="13"/>
    </row>
    <row r="248" spans="1:6" ht="19.5" customHeight="1" x14ac:dyDescent="0.25">
      <c r="A248" s="43"/>
      <c r="B248" s="43"/>
      <c r="C248" s="43"/>
      <c r="D248" s="43"/>
      <c r="E248" s="43"/>
      <c r="F248" s="43"/>
    </row>
    <row r="249" spans="1:6" ht="19.5" customHeight="1" x14ac:dyDescent="0.25">
      <c r="A249" s="45" t="s">
        <v>153</v>
      </c>
      <c r="B249" s="8" t="s">
        <v>4</v>
      </c>
      <c r="C249" s="8" t="s">
        <v>5</v>
      </c>
      <c r="D249" s="9" t="s">
        <v>7</v>
      </c>
      <c r="E249" s="9" t="s">
        <v>6</v>
      </c>
      <c r="F249" s="10" t="s">
        <v>0</v>
      </c>
    </row>
    <row r="250" spans="1:6" ht="19.5" customHeight="1" x14ac:dyDescent="0.25">
      <c r="A250" s="14" t="s">
        <v>154</v>
      </c>
      <c r="B250" s="12"/>
      <c r="C250" s="12"/>
      <c r="D250" s="12"/>
      <c r="E250" s="12"/>
      <c r="F250" s="13"/>
    </row>
    <row r="251" spans="1:6" ht="19.5" customHeight="1" x14ac:dyDescent="0.25">
      <c r="A251" s="14" t="s">
        <v>155</v>
      </c>
      <c r="B251" s="12"/>
      <c r="C251" s="12"/>
      <c r="D251" s="12"/>
      <c r="E251" s="12"/>
      <c r="F251" s="13"/>
    </row>
    <row r="252" spans="1:6" ht="19.5" customHeight="1" x14ac:dyDescent="0.25">
      <c r="A252" s="14" t="s">
        <v>158</v>
      </c>
      <c r="B252" s="12"/>
      <c r="C252" s="12"/>
      <c r="D252" s="12"/>
      <c r="E252" s="12"/>
      <c r="F252" s="13"/>
    </row>
    <row r="253" spans="1:6" ht="19.5" customHeight="1" x14ac:dyDescent="0.25">
      <c r="A253" s="14" t="s">
        <v>156</v>
      </c>
      <c r="B253" s="12"/>
      <c r="C253" s="12"/>
      <c r="D253" s="12"/>
      <c r="E253" s="12"/>
      <c r="F253" s="13"/>
    </row>
    <row r="254" spans="1:6" ht="19.5" customHeight="1" x14ac:dyDescent="0.25">
      <c r="A254" s="14" t="s">
        <v>159</v>
      </c>
      <c r="B254" s="12"/>
      <c r="C254" s="12"/>
      <c r="D254" s="12"/>
      <c r="E254" s="12"/>
      <c r="F254" s="13"/>
    </row>
    <row r="255" spans="1:6" ht="19.5" customHeight="1" x14ac:dyDescent="0.25">
      <c r="A255" s="43"/>
      <c r="B255" s="43"/>
      <c r="C255" s="43"/>
      <c r="D255" s="43"/>
      <c r="E255" s="43"/>
      <c r="F255" s="43"/>
    </row>
    <row r="256" spans="1:6" ht="19.5" customHeight="1" x14ac:dyDescent="0.25">
      <c r="A256" s="45" t="s">
        <v>157</v>
      </c>
      <c r="B256" s="8" t="s">
        <v>4</v>
      </c>
      <c r="C256" s="8" t="s">
        <v>5</v>
      </c>
      <c r="D256" s="9" t="s">
        <v>7</v>
      </c>
      <c r="E256" s="9" t="s">
        <v>6</v>
      </c>
      <c r="F256" s="10" t="s">
        <v>0</v>
      </c>
    </row>
    <row r="257" spans="1:6" ht="19.5" customHeight="1" x14ac:dyDescent="0.25">
      <c r="A257" s="14" t="s">
        <v>165</v>
      </c>
      <c r="B257" s="12"/>
      <c r="C257" s="12"/>
      <c r="D257" s="12"/>
      <c r="E257" s="12"/>
      <c r="F257" s="13"/>
    </row>
    <row r="258" spans="1:6" ht="19.5" customHeight="1" x14ac:dyDescent="0.25">
      <c r="A258" s="14" t="s">
        <v>158</v>
      </c>
      <c r="B258" s="12"/>
      <c r="C258" s="12"/>
      <c r="D258" s="12"/>
      <c r="E258" s="12"/>
      <c r="F258" s="13"/>
    </row>
    <row r="259" spans="1:6" ht="19.5" customHeight="1" x14ac:dyDescent="0.25">
      <c r="A259" s="14" t="s">
        <v>164</v>
      </c>
      <c r="B259" s="12"/>
      <c r="C259" s="12"/>
      <c r="D259" s="12"/>
      <c r="E259" s="12"/>
      <c r="F259" s="13"/>
    </row>
    <row r="260" spans="1:6" ht="19.5" customHeight="1" x14ac:dyDescent="0.25">
      <c r="A260" s="14" t="s">
        <v>166</v>
      </c>
      <c r="B260" s="12"/>
      <c r="C260" s="12"/>
      <c r="D260" s="12"/>
      <c r="E260" s="12"/>
      <c r="F260" s="13"/>
    </row>
    <row r="261" spans="1:6" ht="19.5" customHeight="1" x14ac:dyDescent="0.25">
      <c r="A261" s="43"/>
      <c r="B261" s="43"/>
      <c r="C261" s="43"/>
      <c r="D261" s="43"/>
      <c r="E261" s="43"/>
      <c r="F261" s="43"/>
    </row>
    <row r="262" spans="1:6" ht="19.5" customHeight="1" x14ac:dyDescent="0.25">
      <c r="A262" s="45" t="s">
        <v>167</v>
      </c>
      <c r="B262" s="8" t="s">
        <v>4</v>
      </c>
      <c r="C262" s="8" t="s">
        <v>5</v>
      </c>
      <c r="D262" s="9" t="s">
        <v>7</v>
      </c>
      <c r="E262" s="9" t="s">
        <v>6</v>
      </c>
      <c r="F262" s="10" t="s">
        <v>0</v>
      </c>
    </row>
    <row r="263" spans="1:6" ht="19.5" customHeight="1" x14ac:dyDescent="0.25">
      <c r="A263" s="14" t="s">
        <v>210</v>
      </c>
      <c r="B263" s="12"/>
      <c r="C263" s="12"/>
      <c r="D263" s="12"/>
      <c r="E263" s="12"/>
      <c r="F263" s="13"/>
    </row>
    <row r="264" spans="1:6" ht="19.5" customHeight="1" x14ac:dyDescent="0.25">
      <c r="A264" s="17" t="s">
        <v>168</v>
      </c>
      <c r="B264" s="12"/>
      <c r="C264" s="12"/>
      <c r="D264" s="12"/>
      <c r="E264" s="12"/>
      <c r="F264" s="13"/>
    </row>
    <row r="265" spans="1:6" ht="19.5" customHeight="1" x14ac:dyDescent="0.25">
      <c r="A265" s="14" t="s">
        <v>169</v>
      </c>
      <c r="B265" s="12"/>
      <c r="C265" s="12"/>
      <c r="D265" s="12"/>
      <c r="E265" s="12"/>
      <c r="F265" s="13"/>
    </row>
    <row r="266" spans="1:6" ht="19.5" customHeight="1" x14ac:dyDescent="0.25">
      <c r="A266" s="14" t="s">
        <v>155</v>
      </c>
      <c r="B266" s="12"/>
      <c r="C266" s="12"/>
      <c r="D266" s="12"/>
      <c r="E266" s="12"/>
      <c r="F266" s="13"/>
    </row>
  </sheetData>
  <conditionalFormatting sqref="B208:B211 B214:B217">
    <cfRule type="expression" dxfId="175" priority="1">
      <formula>$C208&gt;=SHoog</formula>
    </cfRule>
    <cfRule type="expression" dxfId="174" priority="2">
      <formula>AND(B208=SDoel,C208=DDoel)</formula>
    </cfRule>
  </conditionalFormatting>
  <conditionalFormatting sqref="C208:C211 C214:C217">
    <cfRule type="expression" dxfId="173" priority="3">
      <formula>$D208&gt;=DHoog</formula>
    </cfRule>
    <cfRule type="expression" dxfId="172" priority="3">
      <formula>AND(B208=SDoel,C208=DDoel)</formula>
    </cfRule>
  </conditionalFormatting>
  <conditionalFormatting sqref="B27:B33 B69 B86:B87 B108:B109 B117:B118 B126 B155:B156">
    <cfRule type="expression" dxfId="171" priority="126">
      <formula>$B27&gt;=SHoog</formula>
    </cfRule>
    <cfRule type="expression" dxfId="170" priority="128">
      <formula>AND(B27=SDoel,C27=DDoel)</formula>
    </cfRule>
  </conditionalFormatting>
  <conditionalFormatting sqref="C27:C33 C69 C86:C87 C108:C109 C117:C118 C126 C155:C156">
    <cfRule type="expression" dxfId="169" priority="125">
      <formula>$C27&gt;=DHoog</formula>
    </cfRule>
    <cfRule type="expression" dxfId="168" priority="127">
      <formula>AND(B27=SDoel,C27=DDoel)</formula>
    </cfRule>
  </conditionalFormatting>
  <conditionalFormatting sqref="B48:B49">
    <cfRule type="expression" dxfId="167" priority="122">
      <formula>$B48&gt;=SHoog</formula>
    </cfRule>
    <cfRule type="expression" dxfId="166" priority="124">
      <formula>AND(B48=SDoel,C48=DDoel)</formula>
    </cfRule>
  </conditionalFormatting>
  <conditionalFormatting sqref="C48:C49">
    <cfRule type="expression" dxfId="165" priority="121">
      <formula>$C48&gt;=DHoog</formula>
    </cfRule>
    <cfRule type="expression" dxfId="164" priority="123">
      <formula>AND(B48=SDoel,C48=DDoel)</formula>
    </cfRule>
  </conditionalFormatting>
  <conditionalFormatting sqref="B43:B47">
    <cfRule type="expression" dxfId="163" priority="118">
      <formula>$B43&gt;=SHoog</formula>
    </cfRule>
    <cfRule type="expression" dxfId="162" priority="120">
      <formula>AND(B43=SDoel,C43=DDoel)</formula>
    </cfRule>
  </conditionalFormatting>
  <conditionalFormatting sqref="C43:C47">
    <cfRule type="expression" dxfId="161" priority="117">
      <formula>$C43&gt;=DHoog</formula>
    </cfRule>
    <cfRule type="expression" dxfId="160" priority="119">
      <formula>AND(B43=SDoel,C43=DDoel)</formula>
    </cfRule>
  </conditionalFormatting>
  <conditionalFormatting sqref="B55:B59">
    <cfRule type="expression" dxfId="159" priority="114">
      <formula>$B55&gt;=SHoog</formula>
    </cfRule>
    <cfRule type="expression" dxfId="158" priority="116">
      <formula>AND(B55=SDoel,C55=DDoel)</formula>
    </cfRule>
  </conditionalFormatting>
  <conditionalFormatting sqref="C55:C59">
    <cfRule type="expression" dxfId="157" priority="113">
      <formula>$C55&gt;=DHoog</formula>
    </cfRule>
    <cfRule type="expression" dxfId="156" priority="115">
      <formula>AND(B55=SDoel,C55=DDoel)</formula>
    </cfRule>
  </conditionalFormatting>
  <conditionalFormatting sqref="B64:B67">
    <cfRule type="expression" dxfId="155" priority="110">
      <formula>$B64&gt;=SHoog</formula>
    </cfRule>
    <cfRule type="expression" dxfId="154" priority="112">
      <formula>AND(B64=SDoel,C64=DDoel)</formula>
    </cfRule>
  </conditionalFormatting>
  <conditionalFormatting sqref="C64:C67">
    <cfRule type="expression" dxfId="153" priority="109">
      <formula>$C64&gt;=DHoog</formula>
    </cfRule>
    <cfRule type="expression" dxfId="152" priority="111">
      <formula>AND(B64=SDoel,C64=DDoel)</formula>
    </cfRule>
  </conditionalFormatting>
  <conditionalFormatting sqref="B77:B78">
    <cfRule type="expression" dxfId="151" priority="106">
      <formula>$B77&gt;=SHoog</formula>
    </cfRule>
    <cfRule type="expression" dxfId="150" priority="108">
      <formula>AND(B77=SDoel,C77=DDoel)</formula>
    </cfRule>
  </conditionalFormatting>
  <conditionalFormatting sqref="C77:C78">
    <cfRule type="expression" dxfId="149" priority="105">
      <formula>$C77&gt;=DHoog</formula>
    </cfRule>
    <cfRule type="expression" dxfId="148" priority="107">
      <formula>AND(B77=SDoel,C77=DDoel)</formula>
    </cfRule>
  </conditionalFormatting>
  <conditionalFormatting sqref="B72:B75">
    <cfRule type="expression" dxfId="147" priority="102">
      <formula>$B72&gt;=SHoog</formula>
    </cfRule>
    <cfRule type="expression" dxfId="146" priority="104">
      <formula>AND(B72=SDoel,C72=DDoel)</formula>
    </cfRule>
  </conditionalFormatting>
  <conditionalFormatting sqref="C72:C75">
    <cfRule type="expression" dxfId="145" priority="101">
      <formula>$C72&gt;=DHoog</formula>
    </cfRule>
    <cfRule type="expression" dxfId="144" priority="103">
      <formula>AND(B72=SDoel,C72=DDoel)</formula>
    </cfRule>
  </conditionalFormatting>
  <conditionalFormatting sqref="B81:B84">
    <cfRule type="expression" dxfId="143" priority="98">
      <formula>$B81&gt;=SHoog</formula>
    </cfRule>
    <cfRule type="expression" dxfId="142" priority="100">
      <formula>AND(B81=SDoel,C81=DDoel)</formula>
    </cfRule>
  </conditionalFormatting>
  <conditionalFormatting sqref="C81:C84">
    <cfRule type="expression" dxfId="141" priority="97">
      <formula>$C81&gt;=DHoog</formula>
    </cfRule>
    <cfRule type="expression" dxfId="140" priority="99">
      <formula>AND(B81=SDoel,C81=DDoel)</formula>
    </cfRule>
  </conditionalFormatting>
  <conditionalFormatting sqref="B99:B101">
    <cfRule type="expression" dxfId="139" priority="94">
      <formula>$B99&gt;=SHoog</formula>
    </cfRule>
    <cfRule type="expression" dxfId="138" priority="96">
      <formula>AND(B99=SDoel,C99=DDoel)</formula>
    </cfRule>
  </conditionalFormatting>
  <conditionalFormatting sqref="C99:C101">
    <cfRule type="expression" dxfId="137" priority="93">
      <formula>$C99&gt;=DHoog</formula>
    </cfRule>
    <cfRule type="expression" dxfId="136" priority="95">
      <formula>AND(B99=SDoel,C99=DDoel)</formula>
    </cfRule>
  </conditionalFormatting>
  <conditionalFormatting sqref="B94:B97">
    <cfRule type="expression" dxfId="135" priority="90">
      <formula>$B94&gt;=SHoog</formula>
    </cfRule>
    <cfRule type="expression" dxfId="134" priority="92">
      <formula>AND(B94=SDoel,C94=DDoel)</formula>
    </cfRule>
  </conditionalFormatting>
  <conditionalFormatting sqref="C94:C97">
    <cfRule type="expression" dxfId="133" priority="89">
      <formula>$C94&gt;=DHoog</formula>
    </cfRule>
    <cfRule type="expression" dxfId="132" priority="91">
      <formula>AND(B94=SDoel,C94=DDoel)</formula>
    </cfRule>
  </conditionalFormatting>
  <conditionalFormatting sqref="B103:B106">
    <cfRule type="expression" dxfId="131" priority="86">
      <formula>$B103&gt;=SHoog</formula>
    </cfRule>
    <cfRule type="expression" dxfId="130" priority="88">
      <formula>AND(B103=SDoel,C103=DDoel)</formula>
    </cfRule>
  </conditionalFormatting>
  <conditionalFormatting sqref="C103:C106">
    <cfRule type="expression" dxfId="129" priority="85">
      <formula>$C103&gt;=DHoog</formula>
    </cfRule>
    <cfRule type="expression" dxfId="128" priority="87">
      <formula>AND(B103=SDoel,C103=DDoel)</formula>
    </cfRule>
  </conditionalFormatting>
  <conditionalFormatting sqref="B112:B115">
    <cfRule type="expression" dxfId="127" priority="82">
      <formula>$B112&gt;=SHoog</formula>
    </cfRule>
    <cfRule type="expression" dxfId="126" priority="84">
      <formula>AND(B112=SDoel,C112=DDoel)</formula>
    </cfRule>
  </conditionalFormatting>
  <conditionalFormatting sqref="C112:C115">
    <cfRule type="expression" dxfId="125" priority="81">
      <formula>$C112&gt;=DHoog</formula>
    </cfRule>
    <cfRule type="expression" dxfId="124" priority="83">
      <formula>AND(B112=SDoel,C112=DDoel)</formula>
    </cfRule>
  </conditionalFormatting>
  <conditionalFormatting sqref="B143:B146">
    <cfRule type="expression" dxfId="123" priority="78">
      <formula>$B143&gt;=SHoog</formula>
    </cfRule>
    <cfRule type="expression" dxfId="122" priority="80">
      <formula>AND(B143=SDoel,C143=DDoel)</formula>
    </cfRule>
  </conditionalFormatting>
  <conditionalFormatting sqref="C143:C146">
    <cfRule type="expression" dxfId="121" priority="77">
      <formula>$C143&gt;=DHoog</formula>
    </cfRule>
    <cfRule type="expression" dxfId="120" priority="79">
      <formula>AND(B143=SDoel,C143=DDoel)</formula>
    </cfRule>
  </conditionalFormatting>
  <conditionalFormatting sqref="B138:B141">
    <cfRule type="expression" dxfId="119" priority="74">
      <formula>$B138&gt;=SHoog</formula>
    </cfRule>
    <cfRule type="expression" dxfId="118" priority="76">
      <formula>AND(B138=SDoel,C138=DDoel)</formula>
    </cfRule>
  </conditionalFormatting>
  <conditionalFormatting sqref="C138:C141">
    <cfRule type="expression" dxfId="117" priority="73">
      <formula>$C138&gt;=DHoog</formula>
    </cfRule>
    <cfRule type="expression" dxfId="116" priority="75">
      <formula>AND(B138=SDoel,C138=DDoel)</formula>
    </cfRule>
  </conditionalFormatting>
  <conditionalFormatting sqref="B130:B133">
    <cfRule type="expression" dxfId="115" priority="70">
      <formula>$B130&gt;=SHoog</formula>
    </cfRule>
    <cfRule type="expression" dxfId="114" priority="72">
      <formula>AND(B130=SDoel,C130=DDoel)</formula>
    </cfRule>
  </conditionalFormatting>
  <conditionalFormatting sqref="C130:C133">
    <cfRule type="expression" dxfId="113" priority="69">
      <formula>$C130&gt;=DHoog</formula>
    </cfRule>
    <cfRule type="expression" dxfId="112" priority="71">
      <formula>AND(B130=SDoel,C130=DDoel)</formula>
    </cfRule>
  </conditionalFormatting>
  <conditionalFormatting sqref="B121:B124">
    <cfRule type="expression" dxfId="111" priority="66">
      <formula>$B121&gt;=SHoog</formula>
    </cfRule>
    <cfRule type="expression" dxfId="110" priority="68">
      <formula>AND(B121=SDoel,C121=DDoel)</formula>
    </cfRule>
  </conditionalFormatting>
  <conditionalFormatting sqref="C121:C124">
    <cfRule type="expression" dxfId="109" priority="65">
      <formula>$C121&gt;=DHoog</formula>
    </cfRule>
    <cfRule type="expression" dxfId="108" priority="67">
      <formula>AND(B121=SDoel,C121=DDoel)</formula>
    </cfRule>
  </conditionalFormatting>
  <conditionalFormatting sqref="B150:B153">
    <cfRule type="expression" dxfId="107" priority="62">
      <formula>$B150&gt;=SHoog</formula>
    </cfRule>
    <cfRule type="expression" dxfId="106" priority="64">
      <formula>AND(B150=SDoel,C150=DDoel)</formula>
    </cfRule>
  </conditionalFormatting>
  <conditionalFormatting sqref="C150:C153">
    <cfRule type="expression" dxfId="105" priority="61">
      <formula>$C150&gt;=DHoog</formula>
    </cfRule>
    <cfRule type="expression" dxfId="104" priority="63">
      <formula>AND(B150=SDoel,C150=DDoel)</formula>
    </cfRule>
  </conditionalFormatting>
  <conditionalFormatting sqref="B161:B164">
    <cfRule type="expression" dxfId="103" priority="58">
      <formula>$B161&gt;=SHoog</formula>
    </cfRule>
    <cfRule type="expression" dxfId="102" priority="60">
      <formula>AND(B161=SDoel,C161=DDoel)</formula>
    </cfRule>
  </conditionalFormatting>
  <conditionalFormatting sqref="C161:C164">
    <cfRule type="expression" dxfId="101" priority="57">
      <formula>$C161&gt;=DHoog</formula>
    </cfRule>
    <cfRule type="expression" dxfId="100" priority="59">
      <formula>AND(B161=SDoel,C161=DDoel)</formula>
    </cfRule>
  </conditionalFormatting>
  <conditionalFormatting sqref="B168:B171">
    <cfRule type="expression" dxfId="99" priority="54">
      <formula>$B168&gt;=SHoog</formula>
    </cfRule>
    <cfRule type="expression" dxfId="98" priority="56">
      <formula>AND(B168=SDoel,C168=DDoel)</formula>
    </cfRule>
  </conditionalFormatting>
  <conditionalFormatting sqref="C168:C171">
    <cfRule type="expression" dxfId="97" priority="53">
      <formula>$C168&gt;=DHoog</formula>
    </cfRule>
    <cfRule type="expression" dxfId="96" priority="55">
      <formula>AND(B168=SDoel,C168=DDoel)</formula>
    </cfRule>
  </conditionalFormatting>
  <conditionalFormatting sqref="B176:B179">
    <cfRule type="expression" dxfId="95" priority="50">
      <formula>$B176&gt;=SHoog</formula>
    </cfRule>
    <cfRule type="expression" dxfId="94" priority="52">
      <formula>AND(B176=SDoel,C176=DDoel)</formula>
    </cfRule>
  </conditionalFormatting>
  <conditionalFormatting sqref="C176:C179">
    <cfRule type="expression" dxfId="93" priority="49">
      <formula>$C176&gt;=DHoog</formula>
    </cfRule>
    <cfRule type="expression" dxfId="92" priority="51">
      <formula>AND(B176=SDoel,C176=DDoel)</formula>
    </cfRule>
  </conditionalFormatting>
  <conditionalFormatting sqref="B184:B187">
    <cfRule type="expression" dxfId="91" priority="46">
      <formula>$B184&gt;=SHoog</formula>
    </cfRule>
    <cfRule type="expression" dxfId="90" priority="48">
      <formula>AND(B184=SDoel,C184=DDoel)</formula>
    </cfRule>
  </conditionalFormatting>
  <conditionalFormatting sqref="C184:C187">
    <cfRule type="expression" dxfId="89" priority="45">
      <formula>$C184&gt;=DHoog</formula>
    </cfRule>
    <cfRule type="expression" dxfId="88" priority="47">
      <formula>AND(B184=SDoel,C184=DDoel)</formula>
    </cfRule>
  </conditionalFormatting>
  <conditionalFormatting sqref="B194:B197">
    <cfRule type="expression" dxfId="87" priority="42">
      <formula>$C194&gt;=SHoog</formula>
    </cfRule>
    <cfRule type="expression" dxfId="86" priority="44">
      <formula>AND(B194=SDoel,C194=DDoel)</formula>
    </cfRule>
  </conditionalFormatting>
  <conditionalFormatting sqref="C194:C197">
    <cfRule type="expression" dxfId="85" priority="41">
      <formula>$D194&gt;=DHoog</formula>
    </cfRule>
    <cfRule type="expression" dxfId="84" priority="43">
      <formula>AND(B194=SDoel,C194=DDoel)</formula>
    </cfRule>
  </conditionalFormatting>
  <conditionalFormatting sqref="B202:B205">
    <cfRule type="expression" dxfId="83" priority="38">
      <formula>$C202&gt;=SHoog</formula>
    </cfRule>
    <cfRule type="expression" dxfId="82" priority="40">
      <formula>AND(B202=SDoel,C202=DDoel)</formula>
    </cfRule>
  </conditionalFormatting>
  <conditionalFormatting sqref="C202:C205">
    <cfRule type="expression" dxfId="81" priority="37">
      <formula>$D202&gt;=DHoog</formula>
    </cfRule>
    <cfRule type="expression" dxfId="80" priority="39">
      <formula>AND(B202=SDoel,C202=DDoel)</formula>
    </cfRule>
  </conditionalFormatting>
  <conditionalFormatting sqref="B220">
    <cfRule type="expression" dxfId="79" priority="34">
      <formula>$C220&gt;=SHoog</formula>
    </cfRule>
    <cfRule type="expression" dxfId="78" priority="36">
      <formula>AND(B220=SDoel,C220=DDoel)</formula>
    </cfRule>
  </conditionalFormatting>
  <conditionalFormatting sqref="C220">
    <cfRule type="expression" dxfId="77" priority="33">
      <formula>$D220&gt;=DHoog</formula>
    </cfRule>
    <cfRule type="expression" dxfId="76" priority="35">
      <formula>AND(B220=SDoel,C220=DDoel)</formula>
    </cfRule>
  </conditionalFormatting>
  <conditionalFormatting sqref="B223:B224">
    <cfRule type="expression" dxfId="75" priority="30">
      <formula>$C223&gt;=SHoog</formula>
    </cfRule>
    <cfRule type="expression" dxfId="74" priority="32">
      <formula>AND(B223=SDoel,C223=DDoel)</formula>
    </cfRule>
  </conditionalFormatting>
  <conditionalFormatting sqref="C223:C224">
    <cfRule type="expression" dxfId="73" priority="29">
      <formula>$D223&gt;=DHoog</formula>
    </cfRule>
    <cfRule type="expression" dxfId="72" priority="31">
      <formula>AND(B223=SDoel,C223=DDoel)</formula>
    </cfRule>
  </conditionalFormatting>
  <conditionalFormatting sqref="B227">
    <cfRule type="expression" dxfId="71" priority="26">
      <formula>$C227&gt;=SHoog</formula>
    </cfRule>
    <cfRule type="expression" dxfId="70" priority="28">
      <formula>AND(B227=SDoel,C227=DDoel)</formula>
    </cfRule>
  </conditionalFormatting>
  <conditionalFormatting sqref="C227">
    <cfRule type="expression" dxfId="69" priority="25">
      <formula>$D227&gt;=DHoog</formula>
    </cfRule>
    <cfRule type="expression" dxfId="68" priority="27">
      <formula>AND(B227=SDoel,C227=DDoel)</formula>
    </cfRule>
  </conditionalFormatting>
  <conditionalFormatting sqref="B230:B234">
    <cfRule type="expression" dxfId="67" priority="22">
      <formula>$C230&gt;=SHoog</formula>
    </cfRule>
    <cfRule type="expression" dxfId="66" priority="24">
      <formula>AND(B230=SDoel,C230=DDoel)</formula>
    </cfRule>
  </conditionalFormatting>
  <conditionalFormatting sqref="C230:C234">
    <cfRule type="expression" dxfId="65" priority="21">
      <formula>$D230&gt;=DHoog</formula>
    </cfRule>
    <cfRule type="expression" dxfId="64" priority="23">
      <formula>AND(B230=SDoel,C230=DDoel)</formula>
    </cfRule>
  </conditionalFormatting>
  <conditionalFormatting sqref="B237:B243">
    <cfRule type="expression" dxfId="63" priority="18">
      <formula>$C237&gt;=SHoog</formula>
    </cfRule>
    <cfRule type="expression" dxfId="62" priority="20">
      <formula>AND(B237=SDoel,C237=DDoel)</formula>
    </cfRule>
  </conditionalFormatting>
  <conditionalFormatting sqref="C237:C243">
    <cfRule type="expression" dxfId="61" priority="17">
      <formula>$D237&gt;=DHoog</formula>
    </cfRule>
    <cfRule type="expression" dxfId="60" priority="19">
      <formula>AND(B237=SDoel,C237=DDoel)</formula>
    </cfRule>
  </conditionalFormatting>
  <conditionalFormatting sqref="B246:B247">
    <cfRule type="expression" dxfId="59" priority="14">
      <formula>$C246&gt;=SHoog</formula>
    </cfRule>
    <cfRule type="expression" dxfId="58" priority="16">
      <formula>AND(B246=SDoel,C246=DDoel)</formula>
    </cfRule>
  </conditionalFormatting>
  <conditionalFormatting sqref="C246:C247">
    <cfRule type="expression" dxfId="57" priority="13">
      <formula>$D246&gt;=DHoog</formula>
    </cfRule>
    <cfRule type="expression" dxfId="56" priority="15">
      <formula>AND(B246=SDoel,C246=DDoel)</formula>
    </cfRule>
  </conditionalFormatting>
  <conditionalFormatting sqref="B250:B254">
    <cfRule type="expression" dxfId="55" priority="10">
      <formula>$C250&gt;=SHoog</formula>
    </cfRule>
    <cfRule type="expression" dxfId="54" priority="12">
      <formula>AND(B250=SDoel,C250=DDoel)</formula>
    </cfRule>
  </conditionalFormatting>
  <conditionalFormatting sqref="C250:C254">
    <cfRule type="expression" dxfId="53" priority="9">
      <formula>$D250&gt;=DHoog</formula>
    </cfRule>
    <cfRule type="expression" dxfId="52" priority="11">
      <formula>AND(B250=SDoel,C250=DDoel)</formula>
    </cfRule>
  </conditionalFormatting>
  <conditionalFormatting sqref="B257:B260">
    <cfRule type="expression" dxfId="51" priority="6">
      <formula>$C257&gt;=SHoog</formula>
    </cfRule>
    <cfRule type="expression" dxfId="50" priority="8">
      <formula>AND(B257=SDoel,C257=DDoel)</formula>
    </cfRule>
  </conditionalFormatting>
  <conditionalFormatting sqref="C257:C260">
    <cfRule type="expression" dxfId="49" priority="5">
      <formula>$D257&gt;=DHoog</formula>
    </cfRule>
    <cfRule type="expression" dxfId="48" priority="7">
      <formula>AND(B257=SDoel,C257=DDoel)</formula>
    </cfRule>
  </conditionalFormatting>
  <conditionalFormatting sqref="B263:B266">
    <cfRule type="expression" dxfId="47" priority="129">
      <formula>$C263&gt;=SHoog</formula>
    </cfRule>
    <cfRule type="expression" dxfId="46" priority="4">
      <formula>AND(B263=SDoel,C263=DDoel)</formula>
    </cfRule>
  </conditionalFormatting>
  <conditionalFormatting sqref="C263:C266">
    <cfRule type="expression" dxfId="45" priority="130">
      <formula>$D263&gt;=DHoog</formula>
    </cfRule>
    <cfRule type="expression" dxfId="44" priority="130">
      <formula>AND(B263=SDoel,C263=DDoel)</formula>
    </cfRule>
  </conditionalFormatting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workbookViewId="0">
      <selection activeCell="G4" sqref="G4"/>
    </sheetView>
  </sheetViews>
  <sheetFormatPr defaultRowHeight="13.5" x14ac:dyDescent="0.25"/>
  <cols>
    <col min="1" max="1" width="51.7109375" customWidth="1"/>
    <col min="2" max="3" width="9.28515625" customWidth="1"/>
    <col min="4" max="4" width="11" bestFit="1" customWidth="1"/>
    <col min="5" max="5" width="9.28515625" customWidth="1"/>
    <col min="6" max="6" width="25.5703125" customWidth="1"/>
  </cols>
  <sheetData>
    <row r="1" spans="1:6" ht="15" x14ac:dyDescent="0.25">
      <c r="A1" s="45" t="s">
        <v>121</v>
      </c>
      <c r="B1" s="8" t="s">
        <v>4</v>
      </c>
      <c r="C1" s="8" t="s">
        <v>5</v>
      </c>
      <c r="D1" s="9" t="s">
        <v>7</v>
      </c>
      <c r="E1" s="9" t="s">
        <v>6</v>
      </c>
      <c r="F1" s="10" t="s">
        <v>0</v>
      </c>
    </row>
    <row r="2" spans="1:6" ht="15" x14ac:dyDescent="0.25">
      <c r="A2" s="41" t="s">
        <v>118</v>
      </c>
      <c r="B2" s="12"/>
      <c r="C2" s="12"/>
      <c r="D2" s="12"/>
      <c r="E2" s="12"/>
      <c r="F2" s="13"/>
    </row>
    <row r="3" spans="1:6" ht="15" x14ac:dyDescent="0.25">
      <c r="A3" s="41" t="s">
        <v>130</v>
      </c>
      <c r="B3" s="12"/>
      <c r="C3" s="12"/>
      <c r="D3" s="12"/>
      <c r="E3" s="12"/>
      <c r="F3" s="13"/>
    </row>
    <row r="4" spans="1:6" ht="15" x14ac:dyDescent="0.25">
      <c r="A4" s="41" t="s">
        <v>129</v>
      </c>
      <c r="B4" s="12"/>
      <c r="C4" s="12"/>
      <c r="D4" s="12"/>
      <c r="E4" s="12"/>
      <c r="F4" s="13"/>
    </row>
    <row r="5" spans="1:6" ht="15" x14ac:dyDescent="0.25">
      <c r="A5" s="41" t="s">
        <v>131</v>
      </c>
      <c r="B5" s="12"/>
      <c r="C5" s="12"/>
      <c r="D5" s="12"/>
      <c r="E5" s="12"/>
      <c r="F5" s="13"/>
    </row>
    <row r="6" spans="1:6" ht="15" x14ac:dyDescent="0.25">
      <c r="A6" s="41" t="s">
        <v>133</v>
      </c>
      <c r="B6" s="23"/>
      <c r="C6" s="23"/>
      <c r="D6" s="24"/>
      <c r="E6" s="24"/>
      <c r="F6" s="25"/>
    </row>
    <row r="7" spans="1:6" ht="15" x14ac:dyDescent="0.25">
      <c r="A7" s="41" t="s">
        <v>132</v>
      </c>
      <c r="B7" s="23"/>
      <c r="C7" s="23"/>
      <c r="D7" s="24"/>
      <c r="E7" s="24"/>
      <c r="F7" s="25"/>
    </row>
    <row r="8" spans="1:6" ht="15" x14ac:dyDescent="0.25">
      <c r="A8" s="100"/>
      <c r="B8" s="101"/>
      <c r="C8" s="101"/>
      <c r="D8" s="102"/>
      <c r="E8" s="102"/>
      <c r="F8" s="103"/>
    </row>
    <row r="9" spans="1:6" ht="15" x14ac:dyDescent="0.25">
      <c r="A9" s="45" t="s">
        <v>123</v>
      </c>
      <c r="B9" s="8" t="s">
        <v>4</v>
      </c>
      <c r="C9" s="8" t="s">
        <v>5</v>
      </c>
      <c r="D9" s="9" t="s">
        <v>7</v>
      </c>
      <c r="E9" s="9" t="s">
        <v>6</v>
      </c>
      <c r="F9" s="10" t="s">
        <v>0</v>
      </c>
    </row>
    <row r="10" spans="1:6" ht="15" x14ac:dyDescent="0.25">
      <c r="A10" s="41" t="s">
        <v>119</v>
      </c>
      <c r="B10" s="12"/>
      <c r="C10" s="12"/>
      <c r="D10" s="12"/>
      <c r="E10" s="12"/>
      <c r="F10" s="13"/>
    </row>
    <row r="11" spans="1:6" ht="15" x14ac:dyDescent="0.25">
      <c r="A11" s="41" t="s">
        <v>122</v>
      </c>
      <c r="B11" s="12"/>
      <c r="C11" s="12"/>
      <c r="D11" s="12"/>
      <c r="E11" s="12"/>
      <c r="F11" s="13"/>
    </row>
    <row r="12" spans="1:6" ht="15" x14ac:dyDescent="0.25">
      <c r="A12" s="41" t="s">
        <v>206</v>
      </c>
      <c r="B12" s="12"/>
      <c r="C12" s="12"/>
      <c r="D12" s="12"/>
      <c r="E12" s="12"/>
      <c r="F12" s="13"/>
    </row>
    <row r="13" spans="1:6" ht="15" x14ac:dyDescent="0.25">
      <c r="A13" s="42" t="s">
        <v>124</v>
      </c>
      <c r="B13" s="12"/>
      <c r="C13" s="12"/>
      <c r="D13" s="12"/>
      <c r="E13" s="12"/>
      <c r="F13" s="13"/>
    </row>
    <row r="14" spans="1:6" ht="15" x14ac:dyDescent="0.25">
      <c r="A14" s="104"/>
      <c r="B14" s="105"/>
      <c r="C14" s="105"/>
      <c r="D14" s="105"/>
      <c r="E14" s="105"/>
      <c r="F14" s="105"/>
    </row>
    <row r="15" spans="1:6" ht="15" x14ac:dyDescent="0.25">
      <c r="A15" s="45" t="s">
        <v>125</v>
      </c>
      <c r="B15" s="8" t="s">
        <v>4</v>
      </c>
      <c r="C15" s="8" t="s">
        <v>5</v>
      </c>
      <c r="D15" s="9" t="s">
        <v>7</v>
      </c>
      <c r="E15" s="9" t="s">
        <v>6</v>
      </c>
      <c r="F15" s="10" t="s">
        <v>0</v>
      </c>
    </row>
    <row r="16" spans="1:6" ht="15" x14ac:dyDescent="0.25">
      <c r="A16" s="41" t="s">
        <v>128</v>
      </c>
      <c r="B16" s="12"/>
      <c r="C16" s="12"/>
      <c r="D16" s="12"/>
      <c r="E16" s="12"/>
      <c r="F16" s="13"/>
    </row>
    <row r="17" spans="1:6" ht="15" x14ac:dyDescent="0.25">
      <c r="A17" s="41" t="s">
        <v>120</v>
      </c>
      <c r="B17" s="12"/>
      <c r="C17" s="12"/>
      <c r="D17" s="12"/>
      <c r="E17" s="12"/>
      <c r="F17" s="13"/>
    </row>
    <row r="18" spans="1:6" ht="15" x14ac:dyDescent="0.25">
      <c r="A18" s="14" t="s">
        <v>127</v>
      </c>
      <c r="B18" s="12"/>
      <c r="C18" s="12"/>
      <c r="D18" s="12"/>
      <c r="E18" s="12"/>
      <c r="F18" s="13"/>
    </row>
    <row r="19" spans="1:6" ht="15" x14ac:dyDescent="0.25">
      <c r="A19" s="14" t="s">
        <v>126</v>
      </c>
      <c r="B19" s="12"/>
      <c r="C19" s="12"/>
      <c r="D19" s="12"/>
      <c r="E19" s="12"/>
      <c r="F19" s="13"/>
    </row>
    <row r="20" spans="1:6" ht="15" x14ac:dyDescent="0.25">
      <c r="A20" s="43"/>
      <c r="B20" s="43"/>
      <c r="C20" s="43"/>
      <c r="D20" s="43"/>
      <c r="E20" s="43"/>
      <c r="F20" s="43"/>
    </row>
    <row r="21" spans="1:6" ht="15" x14ac:dyDescent="0.25">
      <c r="A21" s="45" t="s">
        <v>138</v>
      </c>
      <c r="B21" s="8" t="s">
        <v>4</v>
      </c>
      <c r="C21" s="8" t="s">
        <v>5</v>
      </c>
      <c r="D21" s="9" t="s">
        <v>7</v>
      </c>
      <c r="E21" s="9" t="s">
        <v>6</v>
      </c>
      <c r="F21" s="10" t="s">
        <v>0</v>
      </c>
    </row>
    <row r="22" spans="1:6" ht="15" x14ac:dyDescent="0.25">
      <c r="A22" s="17" t="s">
        <v>137</v>
      </c>
      <c r="B22" s="12"/>
      <c r="C22" s="12"/>
      <c r="D22" s="12"/>
      <c r="E22" s="12"/>
      <c r="F22" s="13"/>
    </row>
    <row r="23" spans="1:6" ht="15" x14ac:dyDescent="0.25">
      <c r="A23" s="17" t="s">
        <v>135</v>
      </c>
      <c r="B23" s="12"/>
      <c r="C23" s="12"/>
      <c r="D23" s="12"/>
      <c r="E23" s="12"/>
      <c r="F23" s="13"/>
    </row>
    <row r="24" spans="1:6" ht="15" x14ac:dyDescent="0.25">
      <c r="A24" s="14" t="s">
        <v>134</v>
      </c>
      <c r="B24" s="12"/>
      <c r="C24" s="12"/>
      <c r="D24" s="12"/>
      <c r="E24" s="12"/>
      <c r="F24" s="13"/>
    </row>
    <row r="25" spans="1:6" ht="15" x14ac:dyDescent="0.25">
      <c r="A25" s="14" t="s">
        <v>136</v>
      </c>
      <c r="B25" s="12"/>
      <c r="C25" s="12"/>
      <c r="D25" s="12"/>
      <c r="E25" s="12"/>
      <c r="F25" s="13"/>
    </row>
    <row r="26" spans="1:6" ht="15" x14ac:dyDescent="0.25">
      <c r="A26" s="43"/>
      <c r="B26" s="43"/>
      <c r="C26" s="43"/>
      <c r="D26" s="43"/>
      <c r="E26" s="43"/>
      <c r="F26" s="43"/>
    </row>
    <row r="27" spans="1:6" ht="15" x14ac:dyDescent="0.25">
      <c r="A27" s="45" t="s">
        <v>143</v>
      </c>
      <c r="B27" s="8" t="s">
        <v>4</v>
      </c>
      <c r="C27" s="8" t="s">
        <v>5</v>
      </c>
      <c r="D27" s="9" t="s">
        <v>7</v>
      </c>
      <c r="E27" s="9" t="s">
        <v>6</v>
      </c>
      <c r="F27" s="10" t="s">
        <v>0</v>
      </c>
    </row>
    <row r="28" spans="1:6" ht="15" x14ac:dyDescent="0.25">
      <c r="A28" s="14" t="s">
        <v>139</v>
      </c>
      <c r="B28" s="12"/>
      <c r="C28" s="12"/>
      <c r="D28" s="12"/>
      <c r="E28" s="12"/>
      <c r="F28" s="13"/>
    </row>
    <row r="29" spans="1:6" ht="15" x14ac:dyDescent="0.25">
      <c r="A29" s="43"/>
      <c r="B29" s="43"/>
      <c r="C29" s="43"/>
      <c r="D29" s="43"/>
      <c r="E29" s="43"/>
      <c r="F29" s="43"/>
    </row>
    <row r="30" spans="1:6" ht="15" x14ac:dyDescent="0.25">
      <c r="A30" s="45" t="s">
        <v>144</v>
      </c>
      <c r="B30" s="8" t="s">
        <v>4</v>
      </c>
      <c r="C30" s="8" t="s">
        <v>5</v>
      </c>
      <c r="D30" s="9" t="s">
        <v>7</v>
      </c>
      <c r="E30" s="9" t="s">
        <v>6</v>
      </c>
      <c r="F30" s="10" t="s">
        <v>0</v>
      </c>
    </row>
    <row r="31" spans="1:6" ht="15" x14ac:dyDescent="0.25">
      <c r="A31" s="17" t="s">
        <v>142</v>
      </c>
      <c r="B31" s="12"/>
      <c r="C31" s="12"/>
      <c r="D31" s="12"/>
      <c r="E31" s="12"/>
      <c r="F31" s="13"/>
    </row>
    <row r="32" spans="1:6" ht="15" x14ac:dyDescent="0.25">
      <c r="A32" s="14" t="s">
        <v>140</v>
      </c>
      <c r="B32" s="12"/>
      <c r="C32" s="12"/>
      <c r="D32" s="12"/>
      <c r="E32" s="12"/>
      <c r="F32" s="13"/>
    </row>
    <row r="33" spans="1:6" ht="15" x14ac:dyDescent="0.25">
      <c r="A33" s="43"/>
      <c r="B33" s="43"/>
      <c r="C33" s="43"/>
      <c r="D33" s="43"/>
      <c r="E33" s="43"/>
      <c r="F33" s="43"/>
    </row>
    <row r="34" spans="1:6" ht="15" x14ac:dyDescent="0.25">
      <c r="A34" s="45" t="s">
        <v>145</v>
      </c>
      <c r="B34" s="8" t="s">
        <v>4</v>
      </c>
      <c r="C34" s="8" t="s">
        <v>5</v>
      </c>
      <c r="D34" s="9" t="s">
        <v>7</v>
      </c>
      <c r="E34" s="9" t="s">
        <v>6</v>
      </c>
      <c r="F34" s="10" t="s">
        <v>0</v>
      </c>
    </row>
    <row r="35" spans="1:6" ht="15" x14ac:dyDescent="0.25">
      <c r="A35" s="14" t="s">
        <v>141</v>
      </c>
      <c r="B35" s="12"/>
      <c r="C35" s="12"/>
      <c r="D35" s="12"/>
      <c r="E35" s="12"/>
      <c r="F35" s="13"/>
    </row>
    <row r="36" spans="1:6" ht="15" x14ac:dyDescent="0.25">
      <c r="A36" s="43"/>
      <c r="B36" s="43"/>
      <c r="C36" s="43"/>
      <c r="D36" s="43"/>
      <c r="E36" s="43"/>
      <c r="F36" s="43"/>
    </row>
    <row r="37" spans="1:6" ht="15" x14ac:dyDescent="0.25">
      <c r="A37" s="45" t="s">
        <v>146</v>
      </c>
      <c r="B37" s="8" t="s">
        <v>4</v>
      </c>
      <c r="C37" s="8" t="s">
        <v>5</v>
      </c>
      <c r="D37" s="9" t="s">
        <v>7</v>
      </c>
      <c r="E37" s="9" t="s">
        <v>6</v>
      </c>
      <c r="F37" s="10" t="s">
        <v>0</v>
      </c>
    </row>
    <row r="38" spans="1:6" ht="15" x14ac:dyDescent="0.25">
      <c r="A38" s="14" t="s">
        <v>147</v>
      </c>
      <c r="B38" s="12"/>
      <c r="C38" s="12"/>
      <c r="D38" s="12"/>
      <c r="E38" s="12"/>
      <c r="F38" s="13"/>
    </row>
    <row r="39" spans="1:6" ht="15" x14ac:dyDescent="0.25">
      <c r="A39" s="17" t="s">
        <v>45</v>
      </c>
      <c r="B39" s="12"/>
      <c r="C39" s="12"/>
      <c r="D39" s="12"/>
      <c r="E39" s="12"/>
      <c r="F39" s="13"/>
    </row>
    <row r="40" spans="1:6" ht="15" x14ac:dyDescent="0.25">
      <c r="A40" s="14" t="s">
        <v>134</v>
      </c>
      <c r="B40" s="12"/>
      <c r="C40" s="12"/>
      <c r="D40" s="12"/>
      <c r="E40" s="12"/>
      <c r="F40" s="13"/>
    </row>
    <row r="41" spans="1:6" ht="15" x14ac:dyDescent="0.25">
      <c r="A41" s="14" t="s">
        <v>207</v>
      </c>
      <c r="B41" s="12"/>
      <c r="C41" s="12"/>
      <c r="D41" s="12"/>
      <c r="E41" s="12"/>
      <c r="F41" s="13"/>
    </row>
    <row r="42" spans="1:6" ht="15" x14ac:dyDescent="0.25">
      <c r="A42" s="14" t="s">
        <v>208</v>
      </c>
      <c r="B42" s="12"/>
      <c r="C42" s="12"/>
      <c r="D42" s="12"/>
      <c r="E42" s="12"/>
      <c r="F42" s="13"/>
    </row>
    <row r="43" spans="1:6" ht="15" x14ac:dyDescent="0.25">
      <c r="A43" s="43"/>
      <c r="B43" s="43"/>
      <c r="C43" s="43"/>
      <c r="D43" s="43"/>
      <c r="E43" s="43"/>
      <c r="F43" s="43"/>
    </row>
    <row r="44" spans="1:6" ht="15" x14ac:dyDescent="0.25">
      <c r="A44" s="45" t="s">
        <v>148</v>
      </c>
      <c r="B44" s="8" t="s">
        <v>4</v>
      </c>
      <c r="C44" s="8" t="s">
        <v>5</v>
      </c>
      <c r="D44" s="9" t="s">
        <v>7</v>
      </c>
      <c r="E44" s="9" t="s">
        <v>6</v>
      </c>
      <c r="F44" s="10" t="s">
        <v>0</v>
      </c>
    </row>
    <row r="45" spans="1:6" ht="15" x14ac:dyDescent="0.25">
      <c r="A45" s="14" t="s">
        <v>149</v>
      </c>
      <c r="B45" s="12"/>
      <c r="C45" s="12"/>
      <c r="D45" s="12"/>
      <c r="E45" s="12"/>
      <c r="F45" s="13"/>
    </row>
    <row r="46" spans="1:6" ht="15" x14ac:dyDescent="0.25">
      <c r="A46" s="14" t="s">
        <v>160</v>
      </c>
      <c r="B46" s="12"/>
      <c r="C46" s="12"/>
      <c r="D46" s="12"/>
      <c r="E46" s="12"/>
      <c r="F46" s="13"/>
    </row>
    <row r="47" spans="1:6" ht="15" x14ac:dyDescent="0.25">
      <c r="A47" s="14" t="s">
        <v>209</v>
      </c>
      <c r="B47" s="12"/>
      <c r="C47" s="12"/>
      <c r="D47" s="12"/>
      <c r="E47" s="12"/>
      <c r="F47" s="13"/>
    </row>
    <row r="48" spans="1:6" ht="15" x14ac:dyDescent="0.25">
      <c r="A48" s="14" t="s">
        <v>161</v>
      </c>
      <c r="B48" s="12"/>
      <c r="C48" s="12"/>
      <c r="D48" s="12"/>
      <c r="E48" s="12"/>
      <c r="F48" s="13"/>
    </row>
    <row r="49" spans="1:6" ht="15" x14ac:dyDescent="0.25">
      <c r="A49" s="14" t="s">
        <v>162</v>
      </c>
      <c r="B49" s="12"/>
      <c r="C49" s="12"/>
      <c r="D49" s="12"/>
      <c r="E49" s="12"/>
      <c r="F49" s="13"/>
    </row>
    <row r="50" spans="1:6" ht="15" x14ac:dyDescent="0.25">
      <c r="A50" s="14" t="s">
        <v>163</v>
      </c>
      <c r="B50" s="12"/>
      <c r="C50" s="12"/>
      <c r="D50" s="12"/>
      <c r="E50" s="12"/>
      <c r="F50" s="13"/>
    </row>
    <row r="51" spans="1:6" ht="15" x14ac:dyDescent="0.25">
      <c r="A51" s="14" t="s">
        <v>136</v>
      </c>
      <c r="B51" s="12"/>
      <c r="C51" s="12"/>
      <c r="D51" s="12"/>
      <c r="E51" s="12"/>
      <c r="F51" s="13"/>
    </row>
    <row r="52" spans="1:6" ht="15" x14ac:dyDescent="0.25">
      <c r="A52" s="43"/>
      <c r="B52" s="43"/>
      <c r="C52" s="43"/>
      <c r="D52" s="43"/>
      <c r="E52" s="43"/>
      <c r="F52" s="43"/>
    </row>
    <row r="53" spans="1:6" ht="15" x14ac:dyDescent="0.25">
      <c r="A53" s="45" t="s">
        <v>151</v>
      </c>
      <c r="B53" s="8" t="s">
        <v>4</v>
      </c>
      <c r="C53" s="8" t="s">
        <v>5</v>
      </c>
      <c r="D53" s="9" t="s">
        <v>7</v>
      </c>
      <c r="E53" s="9" t="s">
        <v>6</v>
      </c>
      <c r="F53" s="10" t="s">
        <v>0</v>
      </c>
    </row>
    <row r="54" spans="1:6" ht="15" x14ac:dyDescent="0.25">
      <c r="A54" s="14" t="s">
        <v>150</v>
      </c>
      <c r="B54" s="12"/>
      <c r="C54" s="12"/>
      <c r="D54" s="12"/>
      <c r="E54" s="12"/>
      <c r="F54" s="13"/>
    </row>
    <row r="55" spans="1:6" ht="15" x14ac:dyDescent="0.25">
      <c r="A55" s="14" t="s">
        <v>152</v>
      </c>
      <c r="B55" s="12"/>
      <c r="C55" s="12"/>
      <c r="D55" s="12"/>
      <c r="E55" s="12"/>
      <c r="F55" s="13"/>
    </row>
    <row r="56" spans="1:6" ht="15" x14ac:dyDescent="0.25">
      <c r="A56" s="43"/>
      <c r="B56" s="43"/>
      <c r="C56" s="43"/>
      <c r="D56" s="43"/>
      <c r="E56" s="43"/>
      <c r="F56" s="43"/>
    </row>
    <row r="57" spans="1:6" ht="15" x14ac:dyDescent="0.25">
      <c r="A57" s="45" t="s">
        <v>153</v>
      </c>
      <c r="B57" s="8" t="s">
        <v>4</v>
      </c>
      <c r="C57" s="8" t="s">
        <v>5</v>
      </c>
      <c r="D57" s="9" t="s">
        <v>7</v>
      </c>
      <c r="E57" s="9" t="s">
        <v>6</v>
      </c>
      <c r="F57" s="10" t="s">
        <v>0</v>
      </c>
    </row>
    <row r="58" spans="1:6" ht="15" x14ac:dyDescent="0.25">
      <c r="A58" s="14" t="s">
        <v>154</v>
      </c>
      <c r="B58" s="12"/>
      <c r="C58" s="12"/>
      <c r="D58" s="12"/>
      <c r="E58" s="12"/>
      <c r="F58" s="13"/>
    </row>
    <row r="59" spans="1:6" ht="15" x14ac:dyDescent="0.25">
      <c r="A59" s="14" t="s">
        <v>155</v>
      </c>
      <c r="B59" s="12"/>
      <c r="C59" s="12"/>
      <c r="D59" s="12"/>
      <c r="E59" s="12"/>
      <c r="F59" s="13"/>
    </row>
    <row r="60" spans="1:6" ht="15" x14ac:dyDescent="0.25">
      <c r="A60" s="14" t="s">
        <v>158</v>
      </c>
      <c r="B60" s="12"/>
      <c r="C60" s="12"/>
      <c r="D60" s="12"/>
      <c r="E60" s="12"/>
      <c r="F60" s="13"/>
    </row>
    <row r="61" spans="1:6" ht="15" x14ac:dyDescent="0.25">
      <c r="A61" s="14" t="s">
        <v>156</v>
      </c>
      <c r="B61" s="12"/>
      <c r="C61" s="12"/>
      <c r="D61" s="12"/>
      <c r="E61" s="12"/>
      <c r="F61" s="13"/>
    </row>
    <row r="62" spans="1:6" ht="15" x14ac:dyDescent="0.25">
      <c r="A62" s="14" t="s">
        <v>159</v>
      </c>
      <c r="B62" s="12"/>
      <c r="C62" s="12"/>
      <c r="D62" s="12"/>
      <c r="E62" s="12"/>
      <c r="F62" s="13"/>
    </row>
    <row r="63" spans="1:6" ht="15" x14ac:dyDescent="0.25">
      <c r="A63" s="43"/>
      <c r="B63" s="43"/>
      <c r="C63" s="43"/>
      <c r="D63" s="43"/>
      <c r="E63" s="43"/>
      <c r="F63" s="43"/>
    </row>
    <row r="64" spans="1:6" ht="15" x14ac:dyDescent="0.25">
      <c r="A64" s="45" t="s">
        <v>157</v>
      </c>
      <c r="B64" s="8" t="s">
        <v>4</v>
      </c>
      <c r="C64" s="8" t="s">
        <v>5</v>
      </c>
      <c r="D64" s="9" t="s">
        <v>7</v>
      </c>
      <c r="E64" s="9" t="s">
        <v>6</v>
      </c>
      <c r="F64" s="10" t="s">
        <v>0</v>
      </c>
    </row>
    <row r="65" spans="1:6" ht="15" x14ac:dyDescent="0.25">
      <c r="A65" s="14" t="s">
        <v>165</v>
      </c>
      <c r="B65" s="12"/>
      <c r="C65" s="12"/>
      <c r="D65" s="12"/>
      <c r="E65" s="12"/>
      <c r="F65" s="13"/>
    </row>
    <row r="66" spans="1:6" ht="15" x14ac:dyDescent="0.25">
      <c r="A66" s="14" t="s">
        <v>158</v>
      </c>
      <c r="B66" s="12"/>
      <c r="C66" s="12"/>
      <c r="D66" s="12"/>
      <c r="E66" s="12"/>
      <c r="F66" s="13"/>
    </row>
    <row r="67" spans="1:6" ht="15" x14ac:dyDescent="0.25">
      <c r="A67" s="14" t="s">
        <v>164</v>
      </c>
      <c r="B67" s="12"/>
      <c r="C67" s="12"/>
      <c r="D67" s="12"/>
      <c r="E67" s="12"/>
      <c r="F67" s="13"/>
    </row>
    <row r="68" spans="1:6" ht="15" x14ac:dyDescent="0.25">
      <c r="A68" s="14" t="s">
        <v>166</v>
      </c>
      <c r="B68" s="12"/>
      <c r="C68" s="12"/>
      <c r="D68" s="12"/>
      <c r="E68" s="12"/>
      <c r="F68" s="13"/>
    </row>
    <row r="69" spans="1:6" ht="15" x14ac:dyDescent="0.25">
      <c r="A69" s="43"/>
      <c r="B69" s="43"/>
      <c r="C69" s="43"/>
      <c r="D69" s="43"/>
      <c r="E69" s="43"/>
      <c r="F69" s="43"/>
    </row>
    <row r="70" spans="1:6" ht="15" x14ac:dyDescent="0.25">
      <c r="A70" s="45" t="s">
        <v>167</v>
      </c>
      <c r="B70" s="8" t="s">
        <v>4</v>
      </c>
      <c r="C70" s="8" t="s">
        <v>5</v>
      </c>
      <c r="D70" s="9" t="s">
        <v>7</v>
      </c>
      <c r="E70" s="9" t="s">
        <v>6</v>
      </c>
      <c r="F70" s="10" t="s">
        <v>0</v>
      </c>
    </row>
    <row r="71" spans="1:6" ht="15" x14ac:dyDescent="0.25">
      <c r="A71" s="14" t="s">
        <v>210</v>
      </c>
      <c r="B71" s="12"/>
      <c r="C71" s="12"/>
      <c r="D71" s="12"/>
      <c r="E71" s="12"/>
      <c r="F71" s="13"/>
    </row>
    <row r="72" spans="1:6" ht="15" x14ac:dyDescent="0.25">
      <c r="A72" s="17" t="s">
        <v>168</v>
      </c>
      <c r="B72" s="12"/>
      <c r="C72" s="12"/>
      <c r="D72" s="12"/>
      <c r="E72" s="12"/>
      <c r="F72" s="13"/>
    </row>
    <row r="73" spans="1:6" ht="15" x14ac:dyDescent="0.25">
      <c r="A73" s="14" t="s">
        <v>169</v>
      </c>
      <c r="B73" s="12"/>
      <c r="C73" s="12"/>
      <c r="D73" s="12"/>
      <c r="E73" s="12"/>
      <c r="F73" s="13"/>
    </row>
    <row r="74" spans="1:6" ht="15" x14ac:dyDescent="0.25">
      <c r="A74" s="14" t="s">
        <v>155</v>
      </c>
      <c r="B74" s="12"/>
      <c r="C74" s="12"/>
      <c r="D74" s="12"/>
      <c r="E74" s="12"/>
      <c r="F74" s="13"/>
    </row>
  </sheetData>
  <conditionalFormatting sqref="B16:B19 B22:B25">
    <cfRule type="expression" dxfId="43" priority="1">
      <formula>$C16&gt;=SHoog</formula>
    </cfRule>
    <cfRule type="expression" dxfId="42" priority="2">
      <formula>AND(B16=SDoel,C16=DDoel)</formula>
    </cfRule>
  </conditionalFormatting>
  <conditionalFormatting sqref="B2:B5">
    <cfRule type="expression" dxfId="41" priority="42">
      <formula>$C2&gt;=SHoog</formula>
    </cfRule>
    <cfRule type="expression" dxfId="40" priority="44">
      <formula>AND(B2=SDoel,C2=DDoel)</formula>
    </cfRule>
  </conditionalFormatting>
  <conditionalFormatting sqref="C2:C5">
    <cfRule type="expression" dxfId="39" priority="41">
      <formula>$D2&gt;=DHoog</formula>
    </cfRule>
    <cfRule type="expression" dxfId="38" priority="43">
      <formula>AND(B2=SDoel,C2=DDoel)</formula>
    </cfRule>
  </conditionalFormatting>
  <conditionalFormatting sqref="B10:B13">
    <cfRule type="expression" dxfId="37" priority="38">
      <formula>$C10&gt;=SHoog</formula>
    </cfRule>
    <cfRule type="expression" dxfId="36" priority="40">
      <formula>AND(B10=SDoel,C10=DDoel)</formula>
    </cfRule>
  </conditionalFormatting>
  <conditionalFormatting sqref="C10:C13">
    <cfRule type="expression" dxfId="35" priority="37">
      <formula>$D10&gt;=DHoog</formula>
    </cfRule>
    <cfRule type="expression" dxfId="34" priority="39">
      <formula>AND(B10=SDoel,C10=DDoel)</formula>
    </cfRule>
  </conditionalFormatting>
  <conditionalFormatting sqref="B28">
    <cfRule type="expression" dxfId="33" priority="34">
      <formula>$C28&gt;=SHoog</formula>
    </cfRule>
    <cfRule type="expression" dxfId="32" priority="36">
      <formula>AND(B28=SDoel,C28=DDoel)</formula>
    </cfRule>
  </conditionalFormatting>
  <conditionalFormatting sqref="C28">
    <cfRule type="expression" dxfId="31" priority="33">
      <formula>$D28&gt;=DHoog</formula>
    </cfRule>
    <cfRule type="expression" dxfId="30" priority="35">
      <formula>AND(B28=SDoel,C28=DDoel)</formula>
    </cfRule>
  </conditionalFormatting>
  <conditionalFormatting sqref="B31:B32">
    <cfRule type="expression" dxfId="29" priority="30">
      <formula>$C31&gt;=SHoog</formula>
    </cfRule>
    <cfRule type="expression" dxfId="28" priority="32">
      <formula>AND(B31=SDoel,C31=DDoel)</formula>
    </cfRule>
  </conditionalFormatting>
  <conditionalFormatting sqref="C31:C32">
    <cfRule type="expression" dxfId="27" priority="29">
      <formula>$D31&gt;=DHoog</formula>
    </cfRule>
    <cfRule type="expression" dxfId="26" priority="31">
      <formula>AND(B31=SDoel,C31=DDoel)</formula>
    </cfRule>
  </conditionalFormatting>
  <conditionalFormatting sqref="B35">
    <cfRule type="expression" dxfId="25" priority="26">
      <formula>$C35&gt;=SHoog</formula>
    </cfRule>
    <cfRule type="expression" dxfId="24" priority="28">
      <formula>AND(B35=SDoel,C35=DDoel)</formula>
    </cfRule>
  </conditionalFormatting>
  <conditionalFormatting sqref="C35">
    <cfRule type="expression" dxfId="23" priority="25">
      <formula>$D35&gt;=DHoog</formula>
    </cfRule>
    <cfRule type="expression" dxfId="22" priority="27">
      <formula>AND(B35=SDoel,C35=DDoel)</formula>
    </cfRule>
  </conditionalFormatting>
  <conditionalFormatting sqref="B38:B42">
    <cfRule type="expression" dxfId="21" priority="22">
      <formula>$C38&gt;=SHoog</formula>
    </cfRule>
    <cfRule type="expression" dxfId="20" priority="24">
      <formula>AND(B38=SDoel,C38=DDoel)</formula>
    </cfRule>
  </conditionalFormatting>
  <conditionalFormatting sqref="C38:C42">
    <cfRule type="expression" dxfId="19" priority="21">
      <formula>$D38&gt;=DHoog</formula>
    </cfRule>
    <cfRule type="expression" dxfId="18" priority="23">
      <formula>AND(B38=SDoel,C38=DDoel)</formula>
    </cfRule>
  </conditionalFormatting>
  <conditionalFormatting sqref="B45:B51">
    <cfRule type="expression" dxfId="17" priority="18">
      <formula>$C45&gt;=SHoog</formula>
    </cfRule>
    <cfRule type="expression" dxfId="16" priority="20">
      <formula>AND(B45=SDoel,C45=DDoel)</formula>
    </cfRule>
  </conditionalFormatting>
  <conditionalFormatting sqref="C45:C51">
    <cfRule type="expression" dxfId="15" priority="17">
      <formula>$D45&gt;=DHoog</formula>
    </cfRule>
    <cfRule type="expression" dxfId="14" priority="19">
      <formula>AND(B45=SDoel,C45=DDoel)</formula>
    </cfRule>
  </conditionalFormatting>
  <conditionalFormatting sqref="B54:B55">
    <cfRule type="expression" dxfId="13" priority="14">
      <formula>$C54&gt;=SHoog</formula>
    </cfRule>
    <cfRule type="expression" dxfId="12" priority="16">
      <formula>AND(B54=SDoel,C54=DDoel)</formula>
    </cfRule>
  </conditionalFormatting>
  <conditionalFormatting sqref="C54:C55">
    <cfRule type="expression" dxfId="11" priority="13">
      <formula>$D54&gt;=DHoog</formula>
    </cfRule>
    <cfRule type="expression" dxfId="10" priority="15">
      <formula>AND(B54=SDoel,C54=DDoel)</formula>
    </cfRule>
  </conditionalFormatting>
  <conditionalFormatting sqref="B58:B62">
    <cfRule type="expression" dxfId="9" priority="10">
      <formula>$C58&gt;=SHoog</formula>
    </cfRule>
    <cfRule type="expression" dxfId="8" priority="12">
      <formula>AND(B58=SDoel,C58=DDoel)</formula>
    </cfRule>
  </conditionalFormatting>
  <conditionalFormatting sqref="C58:C62">
    <cfRule type="expression" dxfId="7" priority="9">
      <formula>$D58&gt;=DHoog</formula>
    </cfRule>
    <cfRule type="expression" dxfId="6" priority="11">
      <formula>AND(B58=SDoel,C58=DDoel)</formula>
    </cfRule>
  </conditionalFormatting>
  <conditionalFormatting sqref="B65:B68">
    <cfRule type="expression" dxfId="5" priority="6">
      <formula>$C65&gt;=SHoog</formula>
    </cfRule>
    <cfRule type="expression" dxfId="4" priority="8">
      <formula>AND(B65=SDoel,C65=DDoel)</formula>
    </cfRule>
  </conditionalFormatting>
  <conditionalFormatting sqref="C65:C68">
    <cfRule type="expression" dxfId="3" priority="5">
      <formula>$D65&gt;=DHoog</formula>
    </cfRule>
    <cfRule type="expression" dxfId="2" priority="7">
      <formula>AND(B65=SDoel,C65=DDoel)</formula>
    </cfRule>
  </conditionalFormatting>
  <conditionalFormatting sqref="B71:B74">
    <cfRule type="expression" dxfId="1" priority="4">
      <formula>AND(B71=SDoel,C71=DDoel)</formula>
    </cfRule>
  </conditionalFormatting>
  <conditionalFormatting sqref="C71:C74">
    <cfRule type="expression" dxfId="0" priority="3">
      <formula>AND(B71=SDoel,C71=DDoel)</formula>
    </cfRule>
  </conditionalFormatting>
  <pageMargins left="0.7" right="0.7" top="0.75" bottom="0.75" header="0.3" footer="0.3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workbookViewId="0">
      <selection activeCell="B12" sqref="B12"/>
    </sheetView>
  </sheetViews>
  <sheetFormatPr defaultRowHeight="13.5" x14ac:dyDescent="0.25"/>
  <cols>
    <col min="1" max="1" width="27.7109375" style="53" bestFit="1" customWidth="1"/>
    <col min="2" max="2" width="50" style="53" bestFit="1" customWidth="1"/>
    <col min="3" max="3" width="33.140625" style="53" bestFit="1" customWidth="1"/>
    <col min="4" max="4" width="25.140625" style="53" bestFit="1" customWidth="1"/>
    <col min="5" max="16384" width="9.140625" style="53"/>
  </cols>
  <sheetData>
    <row r="1" spans="1:5" x14ac:dyDescent="0.25">
      <c r="A1" s="111" t="s">
        <v>175</v>
      </c>
      <c r="B1" s="111" t="s">
        <v>183</v>
      </c>
      <c r="C1" s="111" t="s">
        <v>183</v>
      </c>
      <c r="D1" s="111" t="s">
        <v>183</v>
      </c>
      <c r="E1" s="114"/>
    </row>
    <row r="2" spans="1:5" x14ac:dyDescent="0.25">
      <c r="A2" s="112" t="str">
        <f>'Intake lijst'!A26</f>
        <v>1</v>
      </c>
      <c r="B2" s="113" t="s">
        <v>176</v>
      </c>
      <c r="C2" s="113" t="s">
        <v>185</v>
      </c>
      <c r="D2" s="112"/>
      <c r="E2" s="59"/>
    </row>
    <row r="3" spans="1:5" x14ac:dyDescent="0.25">
      <c r="A3" s="112" t="str">
        <f>'Intake lijst'!A35</f>
        <v>2</v>
      </c>
      <c r="B3" s="113" t="s">
        <v>176</v>
      </c>
      <c r="C3" s="112"/>
      <c r="D3" s="112"/>
      <c r="E3" s="59"/>
    </row>
    <row r="4" spans="1:5" x14ac:dyDescent="0.25">
      <c r="A4" s="112" t="str">
        <f>'Intake lijst'!A42</f>
        <v>3</v>
      </c>
      <c r="B4" s="113" t="s">
        <v>176</v>
      </c>
      <c r="C4" s="113" t="str">
        <f>C13</f>
        <v>behandeling lekkende darm</v>
      </c>
      <c r="D4" s="113" t="s">
        <v>184</v>
      </c>
      <c r="E4" s="59"/>
    </row>
    <row r="5" spans="1:5" x14ac:dyDescent="0.25">
      <c r="A5" s="112" t="str">
        <f>'Intake lijst'!A51</f>
        <v>4</v>
      </c>
      <c r="B5" s="113" t="s">
        <v>176</v>
      </c>
      <c r="C5" s="112"/>
      <c r="D5" s="112"/>
      <c r="E5" s="59"/>
    </row>
    <row r="6" spans="1:5" x14ac:dyDescent="0.25">
      <c r="A6" s="112" t="str">
        <f>'Intake lijst'!A61</f>
        <v>5</v>
      </c>
      <c r="B6" s="113" t="s">
        <v>176</v>
      </c>
      <c r="C6" s="112"/>
      <c r="D6" s="112"/>
      <c r="E6" s="59"/>
    </row>
    <row r="7" spans="1:5" x14ac:dyDescent="0.25">
      <c r="A7" s="112" t="str">
        <f>'Intake lijst'!A71</f>
        <v>6</v>
      </c>
      <c r="B7" s="113" t="s">
        <v>176</v>
      </c>
      <c r="C7" s="113" t="s">
        <v>211</v>
      </c>
      <c r="D7" s="113" t="s">
        <v>212</v>
      </c>
      <c r="E7" s="59"/>
    </row>
    <row r="8" spans="1:5" x14ac:dyDescent="0.25">
      <c r="A8" s="112" t="str">
        <f>'Intake lijst'!A80</f>
        <v>7</v>
      </c>
      <c r="B8" s="113" t="s">
        <v>176</v>
      </c>
      <c r="C8" s="112"/>
      <c r="D8" s="112"/>
      <c r="E8" s="59"/>
    </row>
    <row r="9" spans="1:5" x14ac:dyDescent="0.25">
      <c r="A9" s="112" t="str">
        <f>'Intake lijst'!A93</f>
        <v>8</v>
      </c>
      <c r="B9" s="113" t="s">
        <v>176</v>
      </c>
      <c r="C9" s="112"/>
      <c r="D9" s="112"/>
      <c r="E9" s="59"/>
    </row>
    <row r="10" spans="1:5" x14ac:dyDescent="0.25">
      <c r="A10" s="112" t="str">
        <f>'Intake lijst'!A102</f>
        <v>9</v>
      </c>
      <c r="B10" s="113" t="s">
        <v>176</v>
      </c>
      <c r="C10" s="113" t="s">
        <v>180</v>
      </c>
      <c r="D10" s="113" t="s">
        <v>213</v>
      </c>
      <c r="E10" s="59"/>
    </row>
    <row r="11" spans="1:5" x14ac:dyDescent="0.25">
      <c r="A11" s="112" t="str">
        <f>'Intake lijst'!A111</f>
        <v>10</v>
      </c>
      <c r="B11" s="113" t="s">
        <v>176</v>
      </c>
      <c r="C11" s="112"/>
      <c r="D11" s="112"/>
      <c r="E11" s="59"/>
    </row>
    <row r="12" spans="1:5" x14ac:dyDescent="0.25">
      <c r="A12" s="112" t="str">
        <f>'Intake lijst'!A120</f>
        <v>11</v>
      </c>
      <c r="B12" s="113" t="s">
        <v>176</v>
      </c>
      <c r="C12" s="112"/>
      <c r="D12" s="112"/>
      <c r="E12" s="59"/>
    </row>
    <row r="13" spans="1:5" x14ac:dyDescent="0.25">
      <c r="A13" s="112" t="str">
        <f>'Intake lijst'!A129</f>
        <v>12</v>
      </c>
      <c r="B13" s="113" t="s">
        <v>176</v>
      </c>
      <c r="C13" s="113" t="s">
        <v>179</v>
      </c>
      <c r="D13" s="113" t="s">
        <v>181</v>
      </c>
      <c r="E13" s="59"/>
    </row>
    <row r="14" spans="1:5" x14ac:dyDescent="0.25">
      <c r="A14" s="112" t="str">
        <f>'Intake lijst'!A137</f>
        <v>13</v>
      </c>
      <c r="B14" s="113" t="s">
        <v>176</v>
      </c>
      <c r="C14" s="113" t="s">
        <v>182</v>
      </c>
      <c r="D14" s="112"/>
      <c r="E14" s="59"/>
    </row>
    <row r="15" spans="1:5" x14ac:dyDescent="0.25">
      <c r="A15" s="112" t="str">
        <f>'Intake lijst'!A149</f>
        <v>14</v>
      </c>
      <c r="B15" s="113" t="s">
        <v>176</v>
      </c>
      <c r="C15" s="113" t="s">
        <v>177</v>
      </c>
      <c r="D15" s="113" t="s">
        <v>178</v>
      </c>
      <c r="E15" s="59"/>
    </row>
    <row r="16" spans="1:5" x14ac:dyDescent="0.25">
      <c r="C16" s="59"/>
      <c r="D16" s="59"/>
      <c r="E16" s="59"/>
    </row>
  </sheetData>
  <hyperlinks>
    <hyperlink ref="B2" r:id="rId1"/>
    <hyperlink ref="B3" r:id="rId2"/>
    <hyperlink ref="B4" r:id="rId3"/>
    <hyperlink ref="B6" r:id="rId4"/>
    <hyperlink ref="B7" r:id="rId5"/>
    <hyperlink ref="B8" r:id="rId6"/>
    <hyperlink ref="B9" r:id="rId7"/>
    <hyperlink ref="B13" r:id="rId8"/>
    <hyperlink ref="B12" r:id="rId9"/>
    <hyperlink ref="B5" r:id="rId10"/>
    <hyperlink ref="B14" r:id="rId11"/>
    <hyperlink ref="B10" r:id="rId12"/>
    <hyperlink ref="B11" r:id="rId13"/>
    <hyperlink ref="B15" r:id="rId14"/>
    <hyperlink ref="C15" r:id="rId15"/>
    <hyperlink ref="D15" r:id="rId16"/>
    <hyperlink ref="C13" r:id="rId17"/>
    <hyperlink ref="C7" r:id="rId18" display="behandeling Slaapproblemen"/>
    <hyperlink ref="C10" r:id="rId19"/>
    <hyperlink ref="D10" r:id="rId20" display="behandeling Migraine"/>
    <hyperlink ref="D13" r:id="rId21"/>
    <hyperlink ref="C14" r:id="rId22"/>
    <hyperlink ref="C4" r:id="rId23" display="http://sohf.nl/aandoening/lekkende-darm-syndroom"/>
    <hyperlink ref="D4" r:id="rId24"/>
    <hyperlink ref="D7" r:id="rId25" display="Behandeling angsten"/>
    <hyperlink ref="C2" r:id="rId26"/>
  </hyperlinks>
  <pageMargins left="0.7" right="0.7" top="0.75" bottom="0.75" header="0.3" footer="0.3"/>
  <pageSetup paperSize="9" scale="98" orientation="landscape" horizontalDpi="4294967293"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opLeftCell="A2" workbookViewId="0">
      <selection activeCell="M17" sqref="M17"/>
    </sheetView>
  </sheetViews>
  <sheetFormatPr defaultRowHeight="13.5" x14ac:dyDescent="0.25"/>
  <cols>
    <col min="1" max="1" width="10.28515625" customWidth="1"/>
  </cols>
  <sheetData>
    <row r="1" spans="1:1" x14ac:dyDescent="0.25">
      <c r="A1" t="s">
        <v>217</v>
      </c>
    </row>
    <row r="3" spans="1:1" x14ac:dyDescent="0.25">
      <c r="A3" t="s">
        <v>214</v>
      </c>
    </row>
    <row r="4" spans="1:1" x14ac:dyDescent="0.25">
      <c r="A4" t="s">
        <v>215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1" spans="1:1" x14ac:dyDescent="0.25">
      <c r="A11" t="s">
        <v>222</v>
      </c>
    </row>
    <row r="12" spans="1:1" x14ac:dyDescent="0.25">
      <c r="A12" t="s">
        <v>223</v>
      </c>
    </row>
    <row r="14" spans="1:1" x14ac:dyDescent="0.25">
      <c r="A14" s="115" t="s">
        <v>216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4" spans="1:1" x14ac:dyDescent="0.25">
      <c r="A24" s="115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9" spans="1:1" x14ac:dyDescent="0.25">
      <c r="A29" s="115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encoding="utf-8"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ADBA012-FBF5-4AF7-9872-C617C95A59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Intake lijst</vt:lpstr>
      <vt:lpstr>Vitamines + Mineralen</vt:lpstr>
      <vt:lpstr>Behandelingen</vt:lpstr>
      <vt:lpstr>Uitleg intakeformulier</vt:lpstr>
      <vt:lpstr>Behandelingen!Afdrukbereik</vt:lpstr>
      <vt:lpstr>'Intake lijst'!Afdrukbereik</vt:lpstr>
      <vt:lpstr>'Vitamines + Mineralen'!Afdrukbereik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2016-11-30T13:44:48Z</dcterms:created>
  <dcterms:modified xsi:type="dcterms:W3CDTF">2020-09-08T09:13:59Z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TC031076359991</vt:lpwstr>
  </property>
</Properties>
</file>